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BOUWMATERIALEN\2026\"/>
    </mc:Choice>
  </mc:AlternateContent>
  <xr:revisionPtr revIDLastSave="0" documentId="13_ncr:1_{3B85B82D-AA8F-4CCB-9A20-C8B9AF18A3E2}" xr6:coauthVersionLast="47" xr6:coauthVersionMax="47" xr10:uidLastSave="{00000000-0000-0000-0000-000000000000}"/>
  <bookViews>
    <workbookView xWindow="30" yWindow="750" windowWidth="28770" windowHeight="15450" tabRatio="256" xr2:uid="{00000000-000D-0000-FFFF-FFFF00000000}"/>
  </bookViews>
  <sheets>
    <sheet name="Sheet1" sheetId="2" r:id="rId1"/>
  </sheets>
  <definedNames>
    <definedName name="PV_April_2011" localSheetId="0" hidden="1">Sheet1!$A$2:$P$138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S61" i="2" s="1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3" i="2"/>
  <c r="S3" i="2" l="1"/>
  <c r="S50" i="2"/>
  <c r="S133" i="2"/>
  <c r="S53" i="2"/>
  <c r="S52" i="2"/>
  <c r="S12" i="2"/>
  <c r="S71" i="2"/>
  <c r="S87" i="2"/>
  <c r="S125" i="2"/>
  <c r="S122" i="2"/>
  <c r="S60" i="2"/>
  <c r="S20" i="2"/>
  <c r="S6" i="2"/>
  <c r="S79" i="2"/>
  <c r="S58" i="2"/>
  <c r="S18" i="2"/>
  <c r="S124" i="2"/>
  <c r="S44" i="2"/>
  <c r="S24" i="2"/>
  <c r="S37" i="2"/>
  <c r="S23" i="2"/>
  <c r="S56" i="2"/>
  <c r="S95" i="2"/>
  <c r="S96" i="2"/>
  <c r="S112" i="2"/>
  <c r="S111" i="2"/>
  <c r="S93" i="2"/>
  <c r="S74" i="2"/>
  <c r="S29" i="2"/>
  <c r="S92" i="2"/>
  <c r="S66" i="2"/>
  <c r="S98" i="2"/>
  <c r="S97" i="2"/>
  <c r="S135" i="2"/>
  <c r="S114" i="2"/>
  <c r="S34" i="2"/>
  <c r="S136" i="2"/>
  <c r="S72" i="2"/>
  <c r="S55" i="2"/>
  <c r="S59" i="2"/>
  <c r="S48" i="2"/>
  <c r="S45" i="2"/>
  <c r="S100" i="2"/>
  <c r="S117" i="2"/>
  <c r="S120" i="2"/>
  <c r="S28" i="2"/>
  <c r="S77" i="2"/>
  <c r="S101" i="2"/>
  <c r="S90" i="2"/>
  <c r="S85" i="2"/>
  <c r="S39" i="2"/>
  <c r="S32" i="2"/>
  <c r="S14" i="2"/>
  <c r="S88" i="2"/>
  <c r="S31" i="2"/>
  <c r="S127" i="2"/>
  <c r="S46" i="2"/>
  <c r="S132" i="2"/>
  <c r="S11" i="2"/>
  <c r="S104" i="2"/>
  <c r="S84" i="2"/>
  <c r="S64" i="2"/>
  <c r="S76" i="2"/>
  <c r="S36" i="2"/>
  <c r="S68" i="2"/>
  <c r="S13" i="2"/>
  <c r="S116" i="2"/>
  <c r="S106" i="2"/>
  <c r="S26" i="2"/>
  <c r="S115" i="2"/>
  <c r="S5" i="2"/>
  <c r="Q138" i="2"/>
  <c r="S130" i="2"/>
  <c r="S7" i="2"/>
  <c r="S82" i="2"/>
  <c r="S22" i="2"/>
  <c r="S109" i="2"/>
  <c r="S80" i="2"/>
  <c r="S21" i="2"/>
  <c r="S108" i="2"/>
  <c r="S65" i="2"/>
  <c r="S107" i="2"/>
  <c r="S78" i="2"/>
  <c r="S19" i="2"/>
  <c r="S63" i="2"/>
  <c r="S17" i="2"/>
  <c r="S134" i="2"/>
  <c r="S119" i="2"/>
  <c r="S16" i="2"/>
  <c r="S103" i="2"/>
  <c r="S47" i="2"/>
  <c r="S15" i="2"/>
  <c r="S128" i="2"/>
  <c r="S70" i="2"/>
  <c r="S42" i="2"/>
  <c r="S10" i="2"/>
  <c r="S69" i="2"/>
  <c r="S9" i="2"/>
  <c r="S40" i="2"/>
  <c r="S27" i="2"/>
  <c r="S99" i="2"/>
  <c r="S49" i="2"/>
  <c r="S110" i="2"/>
  <c r="S102" i="2"/>
  <c r="S41" i="2"/>
  <c r="S94" i="2"/>
  <c r="S33" i="2"/>
  <c r="S86" i="2"/>
  <c r="S25" i="2"/>
  <c r="S89" i="2"/>
  <c r="S51" i="2"/>
  <c r="S126" i="2"/>
  <c r="S57" i="2"/>
  <c r="S118" i="2"/>
  <c r="S8" i="2"/>
  <c r="S131" i="2"/>
  <c r="S62" i="2"/>
  <c r="S123" i="2"/>
  <c r="S54" i="2"/>
  <c r="S30" i="2"/>
  <c r="S38" i="2"/>
  <c r="S91" i="2"/>
  <c r="S129" i="2"/>
  <c r="S83" i="2"/>
  <c r="S121" i="2"/>
  <c r="S75" i="2"/>
  <c r="S113" i="2"/>
  <c r="S105" i="2"/>
  <c r="S67" i="2"/>
  <c r="S4" i="2"/>
  <c r="S81" i="2"/>
  <c r="S43" i="2"/>
  <c r="S73" i="2"/>
  <c r="S35" i="2"/>
  <c r="R138" i="2"/>
  <c r="I138" i="2"/>
  <c r="G139" i="2"/>
  <c r="H139" i="2"/>
  <c r="I139" i="2"/>
  <c r="J139" i="2"/>
  <c r="K139" i="2"/>
  <c r="L139" i="2"/>
  <c r="M139" i="2"/>
  <c r="N139" i="2"/>
  <c r="O139" i="2"/>
  <c r="P139" i="2"/>
  <c r="E139" i="2"/>
  <c r="G138" i="2"/>
  <c r="H138" i="2"/>
  <c r="J138" i="2"/>
  <c r="K138" i="2"/>
  <c r="L138" i="2"/>
  <c r="M138" i="2"/>
  <c r="N138" i="2"/>
  <c r="O138" i="2"/>
  <c r="P138" i="2"/>
  <c r="E138" i="2"/>
  <c r="G137" i="2"/>
  <c r="H137" i="2"/>
  <c r="I137" i="2"/>
  <c r="J137" i="2"/>
  <c r="K137" i="2"/>
  <c r="L137" i="2"/>
  <c r="M137" i="2"/>
  <c r="N137" i="2"/>
  <c r="O137" i="2"/>
  <c r="P137" i="2"/>
  <c r="E137" i="2"/>
  <c r="F137" i="2"/>
  <c r="F138" i="2"/>
  <c r="F139" i="2"/>
  <c r="S13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<sst xmlns="http://schemas.openxmlformats.org/spreadsheetml/2006/main" count="375" uniqueCount="191">
  <si>
    <t>Inhoud</t>
  </si>
  <si>
    <t>Merk/Artikel</t>
  </si>
  <si>
    <t>Categorie</t>
  </si>
  <si>
    <t xml:space="preserve">Nr. </t>
  </si>
  <si>
    <t>Aantal producten</t>
  </si>
  <si>
    <t>Totaalbedrag obv aantal producten</t>
  </si>
  <si>
    <t>Gem. bedrag per aantal producten</t>
  </si>
  <si>
    <t xml:space="preserve"> </t>
  </si>
  <si>
    <t>per stuk</t>
  </si>
  <si>
    <t>Betonmat</t>
  </si>
  <si>
    <t xml:space="preserve"> 4 mm</t>
  </si>
  <si>
    <t>2 x 5 meter</t>
  </si>
  <si>
    <t xml:space="preserve"> 5 mm</t>
  </si>
  <si>
    <t xml:space="preserve"> 6 mm</t>
  </si>
  <si>
    <t xml:space="preserve"> 8 mm</t>
  </si>
  <si>
    <t>10 mm</t>
  </si>
  <si>
    <t xml:space="preserve">Kokerprofiel </t>
  </si>
  <si>
    <t>15 x 15 mm</t>
  </si>
  <si>
    <t>6-meter, dikte 1.5 mm</t>
  </si>
  <si>
    <t>20 x 20 mm</t>
  </si>
  <si>
    <t>25 x 25 mm</t>
  </si>
  <si>
    <t>6-meter, dikte 2 mm</t>
  </si>
  <si>
    <t xml:space="preserve">30 x 30 mm </t>
  </si>
  <si>
    <t xml:space="preserve">6-meter, dikte 2 mm </t>
  </si>
  <si>
    <t xml:space="preserve">40 x 40 mm </t>
  </si>
  <si>
    <t xml:space="preserve">50 x 50 mm </t>
  </si>
  <si>
    <t xml:space="preserve">50 x 25 mm </t>
  </si>
  <si>
    <t>6-meter, dikte 3 mm</t>
  </si>
  <si>
    <t>Betonijzer Geribd</t>
  </si>
  <si>
    <t xml:space="preserve">Betonijzer </t>
  </si>
  <si>
    <t xml:space="preserve"> 6 mm - 6 meter</t>
  </si>
  <si>
    <t xml:space="preserve"> 8 mm - 6 meter</t>
  </si>
  <si>
    <t>10 mm - 6 meter</t>
  </si>
  <si>
    <t>12 mm - 6 meter</t>
  </si>
  <si>
    <t>16 mm - 6 meter</t>
  </si>
  <si>
    <t>Betonijzer Glad</t>
  </si>
  <si>
    <t>Betonijzer glad</t>
  </si>
  <si>
    <t>Hoekijzer</t>
  </si>
  <si>
    <t xml:space="preserve">20 x 20 mm </t>
  </si>
  <si>
    <t>6 meter, dikte 3mm</t>
  </si>
  <si>
    <t>6 meter, dikte 4mm</t>
  </si>
  <si>
    <t>6 meter, dikte 6mm</t>
  </si>
  <si>
    <t xml:space="preserve">50  x50 mm </t>
  </si>
  <si>
    <t>6 meter, dikte 5mm</t>
  </si>
  <si>
    <t>Cement grijs</t>
  </si>
  <si>
    <t>kilo (42,5)</t>
  </si>
  <si>
    <t>Groove-Pine</t>
  </si>
  <si>
    <t xml:space="preserve">9 mm </t>
  </si>
  <si>
    <t xml:space="preserve">1.22 x 2.44 meter </t>
  </si>
  <si>
    <t>1.22 x 2.44 meter</t>
  </si>
  <si>
    <t>12 mm</t>
  </si>
  <si>
    <t>14 mm</t>
  </si>
  <si>
    <t>15 mm</t>
  </si>
  <si>
    <t>Binnen deur</t>
  </si>
  <si>
    <t>Massief</t>
  </si>
  <si>
    <t xml:space="preserve">83 cm  </t>
  </si>
  <si>
    <t>Hol</t>
  </si>
  <si>
    <t>83 cm</t>
  </si>
  <si>
    <t>Kozijn</t>
  </si>
  <si>
    <t xml:space="preserve">Pich-Pine </t>
  </si>
  <si>
    <t xml:space="preserve">Hardhout </t>
  </si>
  <si>
    <t>83  cm</t>
  </si>
  <si>
    <t>Hout Geschaafd (groen hout)</t>
  </si>
  <si>
    <t>2'' x 3'' x 10''</t>
  </si>
  <si>
    <t>2'' x 3'' x 12''</t>
  </si>
  <si>
    <t>2'' x 3'' x 14''</t>
  </si>
  <si>
    <t>2'' x 3'' x 16''</t>
  </si>
  <si>
    <t>2'' x 3'' x 18''</t>
  </si>
  <si>
    <t>2'' x 3'' x 20''</t>
  </si>
  <si>
    <t>2'' x 4'' x 10''</t>
  </si>
  <si>
    <t>2'' x 4'' x 12''</t>
  </si>
  <si>
    <t>2'' x 4'' x 14''</t>
  </si>
  <si>
    <t>2'' x 4'' x 16''</t>
  </si>
  <si>
    <t>2'' x 4'' x 18''</t>
  </si>
  <si>
    <t>2'' x 4'' x 20''</t>
  </si>
  <si>
    <t>2'' x 6'' x 10''</t>
  </si>
  <si>
    <t>2'' x 6'' x 12''</t>
  </si>
  <si>
    <t>2'' x 6'' x 14''</t>
  </si>
  <si>
    <t>2'' x 6'' x 16''</t>
  </si>
  <si>
    <t>2'' x 6'' x 18''</t>
  </si>
  <si>
    <t>2'' x 6'' x 20''</t>
  </si>
  <si>
    <t>1 1/4'' x 6'' x 14''</t>
  </si>
  <si>
    <t>1 1/4'' x 6'' x 16''</t>
  </si>
  <si>
    <t>1 1/4'' x 8'' x 14''</t>
  </si>
  <si>
    <t>1 1/4'' x 8'' x 16''</t>
  </si>
  <si>
    <t>Hout Geschaafd (wit hout)</t>
  </si>
  <si>
    <t>1'' x 12'' x 16''</t>
  </si>
  <si>
    <t>1'' x 10'' x 16''</t>
  </si>
  <si>
    <t>1'' x  8'' x 16''</t>
  </si>
  <si>
    <t>1'' x  6'' x 16''</t>
  </si>
  <si>
    <t>PVC buizen (geel elektra)</t>
  </si>
  <si>
    <t xml:space="preserve">5/8'' - 4 meter  </t>
  </si>
  <si>
    <t xml:space="preserve">3/4'' - 4 meter </t>
  </si>
  <si>
    <t>PVC buizen (grijs / afvoer)</t>
  </si>
  <si>
    <t>1- 1/4''- 5 meter, dikte 3 mm</t>
  </si>
  <si>
    <t>1- 1/2'' - 5 meter, dikte 3mm</t>
  </si>
  <si>
    <t>2'' - 5 meter, dikte 3 mm</t>
  </si>
  <si>
    <t>4'' - 5 meter, dikte 3.2 mm</t>
  </si>
  <si>
    <t>5'' - 5 meter, dikte 3.7 mm</t>
  </si>
  <si>
    <t>6'' - 5 meter, dikte 4.7 mm</t>
  </si>
  <si>
    <t>8'' - 5 meter, dikte 5.9 mm</t>
  </si>
  <si>
    <t>PVC buizen (wit / afvoer)</t>
  </si>
  <si>
    <t>1- 1/2'' - 5 meter, dikte 40 mm</t>
  </si>
  <si>
    <t>Y - stuk</t>
  </si>
  <si>
    <t xml:space="preserve">2" </t>
  </si>
  <si>
    <t xml:space="preserve">3" </t>
  </si>
  <si>
    <t xml:space="preserve">PVC buizen (grijs / afvoer) </t>
  </si>
  <si>
    <t xml:space="preserve">4" </t>
  </si>
  <si>
    <t xml:space="preserve">5" </t>
  </si>
  <si>
    <t xml:space="preserve">6" </t>
  </si>
  <si>
    <t xml:space="preserve">8" </t>
  </si>
  <si>
    <t>PVC hulpstukken (grijs / afvoer)</t>
  </si>
  <si>
    <t>Sok</t>
  </si>
  <si>
    <t>2"</t>
  </si>
  <si>
    <t>3"</t>
  </si>
  <si>
    <t>8''</t>
  </si>
  <si>
    <t>schroef-cap</t>
  </si>
  <si>
    <t>Koper - pijp</t>
  </si>
  <si>
    <t>5 meter, dikte 13.0 mm</t>
  </si>
  <si>
    <t>22 mm</t>
  </si>
  <si>
    <t>5 meter, dikte 19.8 mm</t>
  </si>
  <si>
    <t>Gegalvaniseerde pijp</t>
  </si>
  <si>
    <t>1/2 inch</t>
  </si>
  <si>
    <t>6 meter</t>
  </si>
  <si>
    <t>3/4 inch</t>
  </si>
  <si>
    <t>Eterniet asbest vrij (grote Golf)</t>
  </si>
  <si>
    <t>grijs 6mm</t>
  </si>
  <si>
    <t>grijs  6mm</t>
  </si>
  <si>
    <t xml:space="preserve"> 4''</t>
  </si>
  <si>
    <t xml:space="preserve"> 5''</t>
  </si>
  <si>
    <t xml:space="preserve"> 6''</t>
  </si>
  <si>
    <t xml:space="preserve"> 7''</t>
  </si>
  <si>
    <t xml:space="preserve"> 8''</t>
  </si>
  <si>
    <t>10''</t>
  </si>
  <si>
    <t>Hollandse nok vorst</t>
  </si>
  <si>
    <t>terra cotta</t>
  </si>
  <si>
    <t>Spaanse nokvorst</t>
  </si>
  <si>
    <t>Hollandse dakpan</t>
  </si>
  <si>
    <t>Spaanse dakpan</t>
  </si>
  <si>
    <t>grijs</t>
  </si>
  <si>
    <t>12''</t>
  </si>
  <si>
    <t>14''</t>
  </si>
  <si>
    <t>Aluminium Trapezium platen</t>
  </si>
  <si>
    <t>Plafond Platen</t>
  </si>
  <si>
    <t>Gips Plaat grijs 12mm</t>
  </si>
  <si>
    <t>Gips Plaat groen 12mm</t>
  </si>
  <si>
    <t>Hard board (bruin) 3mm</t>
  </si>
  <si>
    <t>VD Draden (elektra)</t>
  </si>
  <si>
    <t>Zwart</t>
  </si>
  <si>
    <t>per doos - 100 meter</t>
  </si>
  <si>
    <t>Blauw</t>
  </si>
  <si>
    <t>Bruin</t>
  </si>
  <si>
    <t>Pego</t>
  </si>
  <si>
    <t>Grijs per zak</t>
  </si>
  <si>
    <t>25 kg</t>
  </si>
  <si>
    <t>Wit per zak</t>
  </si>
  <si>
    <t xml:space="preserve">25 kg </t>
  </si>
  <si>
    <t>Joint Compount</t>
  </si>
  <si>
    <t>1 gallon</t>
  </si>
  <si>
    <t>5 gallon</t>
  </si>
  <si>
    <t>Tuin Kraan</t>
  </si>
  <si>
    <t>Koper</t>
  </si>
  <si>
    <t xml:space="preserve">1/2'' </t>
  </si>
  <si>
    <t>Multiplex</t>
  </si>
  <si>
    <t xml:space="preserve"> 9 mm</t>
  </si>
  <si>
    <t>18 mm</t>
  </si>
  <si>
    <t>Betonplex Geolied</t>
  </si>
  <si>
    <t xml:space="preserve">Multiplex </t>
  </si>
  <si>
    <t>Alu-Zinkplaten Gegolfd GA25</t>
  </si>
  <si>
    <t>5.80-meter, dikte 2 mm</t>
  </si>
  <si>
    <t xml:space="preserve">8 meter </t>
  </si>
  <si>
    <t xml:space="preserve"> 6 meter </t>
  </si>
  <si>
    <t xml:space="preserve">* Bij deze prijzenvergelijking is er geen rekening gehouden met kwaliteit en land van herkomst van de verschillende producten.  </t>
  </si>
  <si>
    <t>Kooyman Group 2026</t>
  </si>
  <si>
    <t>Kooyman Group 2025</t>
  </si>
  <si>
    <t>Gomez Enterprises 2026</t>
  </si>
  <si>
    <t>Gomez Enterprises 2025</t>
  </si>
  <si>
    <t>Ferreteria Skèrpènè 2026</t>
  </si>
  <si>
    <t>Ferreteria Skèrpènè 2025</t>
  </si>
  <si>
    <t>Dijtham 2026</t>
  </si>
  <si>
    <t>Dijtham 2025</t>
  </si>
  <si>
    <t>Building Depot 2026</t>
  </si>
  <si>
    <t>Building Depot 2025</t>
  </si>
  <si>
    <t>Staal Antillen 2026</t>
  </si>
  <si>
    <t>Staal Antillen 2025</t>
  </si>
  <si>
    <t>Fundashon pa Konsumidó: Prijzenvergelijking bouwmaterialen mei 2026 vs mei 2025</t>
  </si>
  <si>
    <t>Gemiddelde 2025</t>
  </si>
  <si>
    <t>Gemiddelde 2026</t>
  </si>
  <si>
    <t>Verschil gemiddelde</t>
  </si>
  <si>
    <t>prijsverhoging t.o.v. 2025</t>
  </si>
  <si>
    <t>prijsverlaging t.o.v.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</si>
</sst>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name val="Arial"/>
      <family val="2"/>
    </font>
    <font>
      <sz val="12"/>
      <name val="Arial Narrow"/>
      <family val="2"/>
    </font>
    <font>
      <sz val="8"/>
      <color theme="0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4" fontId="1" fillId="2" borderId="1" xfId="0" applyNumberFormat="1" applyFont="1" applyFill="1" applyBorder="1"/>
    <xf numFmtId="4" fontId="7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0" fontId="8" fillId="4" borderId="1" xfId="0" applyFont="1" applyFill="1" applyBorder="1"/>
    <xf numFmtId="0" fontId="8" fillId="5" borderId="1" xfId="0" applyFont="1" applyFill="1" applyBorder="1"/>
    <xf numFmtId="0" fontId="9" fillId="4" borderId="1" xfId="0" applyFont="1" applyFill="1" applyBorder="1"/>
    <xf numFmtId="0" fontId="9" fillId="5" borderId="1" xfId="0" applyFont="1" applyFill="1" applyBorder="1"/>
    <xf numFmtId="2" fontId="8" fillId="4" borderId="1" xfId="0" applyNumberFormat="1" applyFont="1" applyFill="1" applyBorder="1"/>
    <xf numFmtId="2" fontId="8" fillId="5" borderId="1" xfId="0" applyNumberFormat="1" applyFont="1" applyFill="1" applyBorder="1"/>
    <xf numFmtId="2" fontId="10" fillId="0" borderId="1" xfId="0" applyNumberFormat="1" applyFont="1" applyBorder="1" applyAlignment="1">
      <alignment horizontal="left" vertical="center" textRotation="90" wrapText="1"/>
    </xf>
    <xf numFmtId="2" fontId="10" fillId="0" borderId="0" xfId="0" applyNumberFormat="1" applyFont="1" applyAlignment="1">
      <alignment horizontal="left" vertical="center" textRotation="90" wrapText="1"/>
    </xf>
    <xf numFmtId="2" fontId="2" fillId="0" borderId="1" xfId="0" applyNumberFormat="1" applyFont="1" applyBorder="1" applyAlignment="1">
      <alignment horizontal="left" vertical="center" textRotation="90"/>
    </xf>
    <xf numFmtId="0" fontId="8" fillId="7" borderId="1" xfId="0" applyFont="1" applyFill="1" applyBorder="1"/>
    <xf numFmtId="0" fontId="8" fillId="6" borderId="1" xfId="0" applyFont="1" applyFill="1" applyBorder="1"/>
    <xf numFmtId="0" fontId="9" fillId="7" borderId="1" xfId="0" applyFont="1" applyFill="1" applyBorder="1"/>
    <xf numFmtId="0" fontId="9" fillId="6" borderId="1" xfId="0" applyFont="1" applyFill="1" applyBorder="1"/>
    <xf numFmtId="2" fontId="8" fillId="6" borderId="1" xfId="0" applyNumberFormat="1" applyFont="1" applyFill="1" applyBorder="1"/>
    <xf numFmtId="2" fontId="8" fillId="7" borderId="1" xfId="0" applyNumberFormat="1" applyFont="1" applyFill="1" applyBorder="1"/>
    <xf numFmtId="0" fontId="2" fillId="2" borderId="0" xfId="0" applyFont="1" applyFill="1" applyAlignment="1">
      <alignment horizontal="center" textRotation="90"/>
    </xf>
    <xf numFmtId="0" fontId="13" fillId="4" borderId="1" xfId="0" applyFont="1" applyFill="1" applyBorder="1"/>
    <xf numFmtId="2" fontId="13" fillId="6" borderId="2" xfId="0" applyNumberFormat="1" applyFont="1" applyFill="1" applyBorder="1"/>
    <xf numFmtId="2" fontId="13" fillId="4" borderId="2" xfId="0" applyNumberFormat="1" applyFont="1" applyFill="1" applyBorder="1"/>
    <xf numFmtId="2" fontId="13" fillId="5" borderId="2" xfId="0" applyNumberFormat="1" applyFont="1" applyFill="1" applyBorder="1"/>
    <xf numFmtId="2" fontId="13" fillId="7" borderId="2" xfId="0" applyNumberFormat="1" applyFont="1" applyFill="1" applyBorder="1"/>
    <xf numFmtId="2" fontId="13" fillId="4" borderId="1" xfId="0" applyNumberFormat="1" applyFont="1" applyFill="1" applyBorder="1"/>
    <xf numFmtId="2" fontId="13" fillId="5" borderId="1" xfId="0" applyNumberFormat="1" applyFont="1" applyFill="1" applyBorder="1"/>
    <xf numFmtId="2" fontId="13" fillId="6" borderId="1" xfId="0" applyNumberFormat="1" applyFont="1" applyFill="1" applyBorder="1"/>
    <xf numFmtId="2" fontId="13" fillId="7" borderId="1" xfId="0" applyNumberFormat="1" applyFont="1" applyFill="1" applyBorder="1"/>
    <xf numFmtId="0" fontId="1" fillId="0" borderId="7" xfId="0" applyFont="1" applyBorder="1"/>
    <xf numFmtId="4" fontId="1" fillId="0" borderId="8" xfId="0" applyNumberFormat="1" applyFont="1" applyBorder="1"/>
    <xf numFmtId="164" fontId="1" fillId="0" borderId="8" xfId="1" applyNumberFormat="1" applyFont="1" applyBorder="1" applyAlignment="1"/>
    <xf numFmtId="164" fontId="1" fillId="0" borderId="1" xfId="1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7" fillId="0" borderId="0" xfId="0" applyFont="1"/>
    <xf numFmtId="2" fontId="17" fillId="0" borderId="0" xfId="0" applyNumberFormat="1" applyFont="1"/>
    <xf numFmtId="0" fontId="13" fillId="11" borderId="1" xfId="0" applyFont="1" applyFill="1" applyBorder="1"/>
    <xf numFmtId="0" fontId="13" fillId="12" borderId="1" xfId="0" applyFont="1" applyFill="1" applyBorder="1"/>
    <xf numFmtId="2" fontId="13" fillId="11" borderId="1" xfId="0" applyNumberFormat="1" applyFont="1" applyFill="1" applyBorder="1"/>
    <xf numFmtId="0" fontId="13" fillId="13" borderId="1" xfId="0" applyFont="1" applyFill="1" applyBorder="1"/>
    <xf numFmtId="2" fontId="13" fillId="13" borderId="1" xfId="0" applyNumberFormat="1" applyFont="1" applyFill="1" applyBorder="1"/>
    <xf numFmtId="0" fontId="8" fillId="6" borderId="4" xfId="0" applyFont="1" applyFill="1" applyBorder="1"/>
    <xf numFmtId="0" fontId="9" fillId="6" borderId="4" xfId="0" applyFont="1" applyFill="1" applyBorder="1"/>
    <xf numFmtId="2" fontId="13" fillId="6" borderId="6" xfId="0" applyNumberFormat="1" applyFont="1" applyFill="1" applyBorder="1"/>
    <xf numFmtId="0" fontId="11" fillId="14" borderId="0" xfId="0" applyFont="1" applyFill="1"/>
    <xf numFmtId="2" fontId="14" fillId="14" borderId="0" xfId="0" applyNumberFormat="1" applyFont="1" applyFill="1"/>
    <xf numFmtId="1" fontId="1" fillId="0" borderId="4" xfId="0" applyNumberFormat="1" applyFont="1" applyBorder="1"/>
    <xf numFmtId="1" fontId="16" fillId="0" borderId="4" xfId="0" applyNumberFormat="1" applyFont="1" applyBorder="1"/>
    <xf numFmtId="0" fontId="1" fillId="15" borderId="9" xfId="0" applyFont="1" applyFill="1" applyBorder="1"/>
    <xf numFmtId="1" fontId="16" fillId="15" borderId="9" xfId="0" applyNumberFormat="1" applyFont="1" applyFill="1" applyBorder="1"/>
    <xf numFmtId="2" fontId="1" fillId="9" borderId="9" xfId="0" applyNumberFormat="1" applyFont="1" applyFill="1" applyBorder="1"/>
    <xf numFmtId="0" fontId="1" fillId="9" borderId="9" xfId="0" applyFont="1" applyFill="1" applyBorder="1"/>
    <xf numFmtId="0" fontId="12" fillId="9" borderId="9" xfId="0" applyFont="1" applyFill="1" applyBorder="1"/>
    <xf numFmtId="0" fontId="1" fillId="16" borderId="9" xfId="0" applyFont="1" applyFill="1" applyBorder="1"/>
    <xf numFmtId="1" fontId="16" fillId="16" borderId="9" xfId="0" applyNumberFormat="1" applyFont="1" applyFill="1" applyBorder="1"/>
    <xf numFmtId="2" fontId="1" fillId="10" borderId="9" xfId="0" applyNumberFormat="1" applyFont="1" applyFill="1" applyBorder="1"/>
    <xf numFmtId="0" fontId="1" fillId="10" borderId="9" xfId="0" applyFont="1" applyFill="1" applyBorder="1"/>
    <xf numFmtId="0" fontId="12" fillId="10" borderId="9" xfId="0" applyFont="1" applyFill="1" applyBorder="1"/>
    <xf numFmtId="0" fontId="3" fillId="0" borderId="8" xfId="0" applyFont="1" applyBorder="1" applyAlignment="1">
      <alignment horizontal="center" vertical="center" textRotation="90"/>
    </xf>
    <xf numFmtId="2" fontId="13" fillId="17" borderId="1" xfId="0" applyNumberFormat="1" applyFont="1" applyFill="1" applyBorder="1"/>
    <xf numFmtId="2" fontId="13" fillId="12" borderId="1" xfId="0" applyNumberFormat="1" applyFont="1" applyFill="1" applyBorder="1"/>
    <xf numFmtId="2" fontId="13" fillId="11" borderId="2" xfId="0" applyNumberFormat="1" applyFont="1" applyFill="1" applyBorder="1"/>
    <xf numFmtId="2" fontId="13" fillId="12" borderId="2" xfId="0" applyNumberFormat="1" applyFont="1" applyFill="1" applyBorder="1"/>
    <xf numFmtId="2" fontId="13" fillId="13" borderId="2" xfId="0" applyNumberFormat="1" applyFont="1" applyFill="1" applyBorder="1"/>
    <xf numFmtId="4" fontId="1" fillId="15" borderId="1" xfId="0" applyNumberFormat="1" applyFont="1" applyFill="1" applyBorder="1"/>
    <xf numFmtId="4" fontId="1" fillId="16" borderId="1" xfId="0" applyNumberFormat="1" applyFont="1" applyFill="1" applyBorder="1"/>
    <xf numFmtId="4" fontId="6" fillId="15" borderId="1" xfId="0" applyNumberFormat="1" applyFont="1" applyFill="1" applyBorder="1"/>
    <xf numFmtId="4" fontId="7" fillId="15" borderId="2" xfId="0" applyNumberFormat="1" applyFont="1" applyFill="1" applyBorder="1"/>
    <xf numFmtId="4" fontId="1" fillId="15" borderId="2" xfId="0" applyNumberFormat="1" applyFont="1" applyFill="1" applyBorder="1"/>
    <xf numFmtId="4" fontId="1" fillId="16" borderId="2" xfId="0" applyNumberFormat="1" applyFont="1" applyFill="1" applyBorder="1"/>
    <xf numFmtId="4" fontId="6" fillId="16" borderId="1" xfId="0" applyNumberFormat="1" applyFont="1" applyFill="1" applyBorder="1"/>
    <xf numFmtId="4" fontId="7" fillId="15" borderId="1" xfId="0" applyNumberFormat="1" applyFont="1" applyFill="1" applyBorder="1"/>
    <xf numFmtId="4" fontId="7" fillId="16" borderId="1" xfId="0" applyNumberFormat="1" applyFont="1" applyFill="1" applyBorder="1"/>
  </cellXfs>
  <cellStyles count="2">
    <cellStyle name="Normal" xfId="0" builtinId="0"/>
    <cellStyle name="Percent" xfId="1" builtinId="5"/>
  </cellStyles>
  <dxfs count="3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>
          <bgColor rgb="FFFF0000"/>
        </patternFill>
      </fill>
    </dxf>
    <dxf>
      <fill>
        <patternFill>
          <bgColor rgb="FF92D05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0.0%"/>
      <alignment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alignment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colors>
    <mruColors>
      <color rgb="FFFF0000"/>
      <color rgb="FF92D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0" unboundColumnsRight="3">
    <queryTableFields count="19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31" dataBound="0" tableColumnId="4"/>
      <queryTableField id="5" name="F5" tableColumnId="5"/>
      <queryTableField id="32" dataBound="0" tableColumnId="9"/>
      <queryTableField id="6" name="F6" tableColumnId="6"/>
      <queryTableField id="33" dataBound="0" tableColumnId="10"/>
      <queryTableField id="26" dataBound="0" tableColumnId="26"/>
      <queryTableField id="34" dataBound="0" tableColumnId="12"/>
      <queryTableField id="7" name="F7" tableColumnId="7"/>
      <queryTableField id="35" dataBound="0" tableColumnId="13"/>
      <queryTableField id="8" name="F8" tableColumnId="8"/>
      <queryTableField id="36" dataBound="0" tableColumnId="14"/>
      <queryTableField id="11" name="F11" tableColumnId="11"/>
      <queryTableField id="37" dataBound="0" tableColumnId="15"/>
      <queryTableField id="38" dataBound="0" tableColumnId="16"/>
      <queryTableField id="39" dataBound="0" tableColumnId="17"/>
    </queryTableFields>
    <queryTableDeletedFields count="15">
      <deletedField name="F4"/>
      <deletedField name="F21"/>
      <deletedField name="F17"/>
      <deletedField name="F12"/>
      <deletedField name="F13"/>
      <deletedField name="F14"/>
      <deletedField name="F15"/>
      <deletedField name="F16"/>
      <deletedField name="F18"/>
      <deletedField name="F19"/>
      <deletedField name="F20"/>
      <deletedField name="F22"/>
      <deletedField name="F23"/>
      <deletedField name="F9"/>
      <deletedField name="F10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S139" tableType="queryTable" totalsRowCount="1" headerRowDxfId="380" dataDxfId="378" totalsRowDxfId="376" headerRowBorderDxfId="379" tableBorderDxfId="377">
  <autoFilter ref="A2:S138" xr:uid="{00000000-0009-0000-0100-000001000000}"/>
  <tableColumns count="19">
    <tableColumn id="1" xr3:uid="{00000000-0010-0000-0000-000001000000}" uniqueName="1" name="Nr. " queryTableFieldId="1" dataDxfId="375" totalsRowDxfId="18"/>
    <tableColumn id="2" xr3:uid="{00000000-0010-0000-0000-000002000000}" uniqueName="2" name="Merk/Artikel" totalsRowLabel="Aantal producten" queryTableFieldId="2" dataDxfId="374" totalsRowDxfId="17"/>
    <tableColumn id="28" xr3:uid="{00000000-0010-0000-0000-00001C000000}" uniqueName="28" name="Categorie" queryTableFieldId="28" dataDxfId="373" totalsRowDxfId="16"/>
    <tableColumn id="3" xr3:uid="{00000000-0010-0000-0000-000003000000}" uniqueName="3" name="Inhoud" queryTableFieldId="3" dataDxfId="372" totalsRowDxfId="15"/>
    <tableColumn id="4" xr3:uid="{13F25AE1-C224-44A4-B88D-28B73E016897}" uniqueName="4" name="Kooyman Group 2026" totalsRowFunction="custom" queryTableFieldId="31" totalsRowDxfId="14">
      <totalsRowFormula>COUNTA(E3:E136)</totalsRowFormula>
    </tableColumn>
    <tableColumn id="5" xr3:uid="{00000000-0010-0000-0000-000005000000}" uniqueName="5" name="Kooyman Group 2025" totalsRowFunction="custom" queryTableFieldId="5" dataDxfId="371" totalsRowDxfId="13">
      <totalsRowFormula>COUNTA(F3:F136)</totalsRowFormula>
    </tableColumn>
    <tableColumn id="9" xr3:uid="{FD56456A-8BB5-451E-9D0B-FFE7DEF76D2A}" uniqueName="9" name="Gomez Enterprises 2026" totalsRowFunction="custom" queryTableFieldId="32" dataDxfId="370" totalsRowDxfId="12">
      <totalsRowFormula>COUNTA(G3:G136)</totalsRowFormula>
    </tableColumn>
    <tableColumn id="6" xr3:uid="{00000000-0010-0000-0000-000006000000}" uniqueName="6" name="Gomez Enterprises 2025" totalsRowFunction="custom" queryTableFieldId="6" dataDxfId="369" totalsRowDxfId="11">
      <totalsRowFormula>COUNTA(H3:H136)</totalsRowFormula>
    </tableColumn>
    <tableColumn id="10" xr3:uid="{52271C65-FE64-4E60-BDF9-30CAE39C3765}" uniqueName="10" name="Ferreteria Skèrpènè 2026" totalsRowFunction="custom" queryTableFieldId="33" dataDxfId="368" totalsRowDxfId="10">
      <totalsRowFormula>COUNTA(I3:I136)</totalsRowFormula>
    </tableColumn>
    <tableColumn id="26" xr3:uid="{00000000-0010-0000-0000-00001A000000}" uniqueName="26" name="Ferreteria Skèrpènè 2025" totalsRowFunction="custom" queryTableFieldId="26" dataDxfId="367" totalsRowDxfId="9">
      <totalsRowFormula>COUNTA(J3:J136)</totalsRowFormula>
    </tableColumn>
    <tableColumn id="12" xr3:uid="{81B90304-6EA5-42B4-B1B6-7BE66F3967C4}" uniqueName="12" name="Dijtham 2026" totalsRowFunction="custom" queryTableFieldId="34" dataDxfId="366" totalsRowDxfId="8">
      <totalsRowFormula>COUNTA(K3:K136)</totalsRowFormula>
    </tableColumn>
    <tableColumn id="7" xr3:uid="{00000000-0010-0000-0000-000007000000}" uniqueName="7" name="Dijtham 2025" totalsRowFunction="custom" queryTableFieldId="7" dataDxfId="365" totalsRowDxfId="7">
      <totalsRowFormula>COUNTA(L3:L136)</totalsRowFormula>
    </tableColumn>
    <tableColumn id="13" xr3:uid="{B95A6860-F2AC-4A58-8F34-2770842DDF69}" uniqueName="13" name="Building Depot 2026" totalsRowFunction="custom" queryTableFieldId="35" dataDxfId="364" totalsRowDxfId="6">
      <totalsRowFormula>COUNTA(M3:M136)</totalsRowFormula>
    </tableColumn>
    <tableColumn id="8" xr3:uid="{00000000-0010-0000-0000-000008000000}" uniqueName="8" name="Building Depot 2025" totalsRowFunction="custom" queryTableFieldId="8" dataDxfId="363" totalsRowDxfId="5">
      <totalsRowFormula>COUNTA(N3:N136)</totalsRowFormula>
    </tableColumn>
    <tableColumn id="14" xr3:uid="{4BF6B1AB-DD1C-409A-9E0D-6CACC1BAD938}" uniqueName="14" name="Staal Antillen 2026" totalsRowFunction="custom" queryTableFieldId="36" dataDxfId="362" totalsRowDxfId="4">
      <totalsRowFormula>COUNTA(O3:O136)</totalsRowFormula>
    </tableColumn>
    <tableColumn id="11" xr3:uid="{00000000-0010-0000-0000-00000B000000}" uniqueName="11" name="Staal Antillen 2025" totalsRowFunction="custom" queryTableFieldId="11" dataDxfId="361" totalsRowDxfId="3">
      <totalsRowFormula>COUNTA(P3:P136)</totalsRowFormula>
    </tableColumn>
    <tableColumn id="15" xr3:uid="{D4A19A9F-69D7-624D-8F51-BD513286E5B3}" uniqueName="15" name="Gemiddelde 2026" queryTableFieldId="37" dataDxfId="358" totalsRowDxfId="2">
      <calculatedColumnFormula>IFERROR(AVERAGE(E3,G3,I3,K3,M3,O3),0)</calculatedColumnFormula>
    </tableColumn>
    <tableColumn id="16" xr3:uid="{D365214C-D737-094A-9D4E-C4223E2F4208}" uniqueName="16" name="Gemiddelde 2025" queryTableFieldId="38" dataDxfId="360" totalsRowDxfId="1">
      <calculatedColumnFormula>IFERROR(AVERAGE(F3,H3,J3,L3,N3,P3),0)</calculatedColumnFormula>
    </tableColumn>
    <tableColumn id="17" xr3:uid="{56F1FE39-9817-B44F-9045-E678D0105E10}" uniqueName="17" name="Verschil gemiddelde" queryTableFieldId="39" dataDxfId="359" totalsRowDxfId="0">
      <calculatedColumnFormula>IFERROR(#REF!/#REF!-1,0)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4"/>
  <sheetViews>
    <sheetView tabSelected="1" zoomScale="130" zoomScaleNormal="130" workbookViewId="0">
      <selection activeCell="O144" sqref="O144"/>
    </sheetView>
  </sheetViews>
  <sheetFormatPr defaultColWidth="7.42578125" defaultRowHeight="11.25" x14ac:dyDescent="0.2"/>
  <cols>
    <col min="1" max="1" width="4.140625" style="2" customWidth="1"/>
    <col min="2" max="2" width="28" style="2" customWidth="1"/>
    <col min="3" max="3" width="23.42578125" style="3" customWidth="1"/>
    <col min="4" max="4" width="26.28515625" style="2" customWidth="1"/>
    <col min="5" max="5" width="7.42578125" style="2" customWidth="1"/>
    <col min="6" max="6" width="6.5703125" style="3" customWidth="1"/>
    <col min="7" max="7" width="6.7109375" style="3" customWidth="1"/>
    <col min="8" max="8" width="6.28515625" style="3" customWidth="1"/>
    <col min="9" max="9" width="6.7109375" style="3" customWidth="1"/>
    <col min="10" max="10" width="6.28515625" style="3" customWidth="1"/>
    <col min="11" max="11" width="6.42578125" style="3" customWidth="1"/>
    <col min="12" max="12" width="7.42578125" style="3" customWidth="1"/>
    <col min="13" max="13" width="6.42578125" style="3" customWidth="1"/>
    <col min="14" max="15" width="6.28515625" style="3" customWidth="1"/>
    <col min="16" max="17" width="6.7109375" style="3" customWidth="1"/>
    <col min="18" max="19" width="7.42578125" style="3" customWidth="1"/>
    <col min="20" max="16384" width="7.42578125" style="2"/>
  </cols>
  <sheetData>
    <row r="1" spans="1:19" s="36" customFormat="1" ht="12.75" x14ac:dyDescent="0.2">
      <c r="A1" s="50" t="s">
        <v>185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s="1" customFormat="1" ht="77.25" x14ac:dyDescent="0.2">
      <c r="A2" s="8" t="s">
        <v>3</v>
      </c>
      <c r="B2" s="9" t="s">
        <v>1</v>
      </c>
      <c r="C2" s="10" t="s">
        <v>2</v>
      </c>
      <c r="D2" s="9" t="s">
        <v>0</v>
      </c>
      <c r="E2" s="27" t="s">
        <v>173</v>
      </c>
      <c r="F2" s="27" t="s">
        <v>174</v>
      </c>
      <c r="G2" s="28" t="s">
        <v>175</v>
      </c>
      <c r="H2" s="28" t="s">
        <v>176</v>
      </c>
      <c r="I2" s="27" t="s">
        <v>177</v>
      </c>
      <c r="J2" s="27" t="s">
        <v>178</v>
      </c>
      <c r="K2" s="29" t="s">
        <v>179</v>
      </c>
      <c r="L2" s="29" t="s">
        <v>180</v>
      </c>
      <c r="M2" s="27" t="s">
        <v>181</v>
      </c>
      <c r="N2" s="27" t="s">
        <v>182</v>
      </c>
      <c r="O2" s="28" t="s">
        <v>183</v>
      </c>
      <c r="P2" s="28" t="s">
        <v>184</v>
      </c>
      <c r="Q2" s="76" t="s">
        <v>187</v>
      </c>
      <c r="R2" s="76" t="s">
        <v>186</v>
      </c>
      <c r="S2" s="76" t="s">
        <v>188</v>
      </c>
    </row>
    <row r="3" spans="1:19" ht="15.75" x14ac:dyDescent="0.25">
      <c r="A3" s="5">
        <v>1</v>
      </c>
      <c r="B3" s="21" t="s">
        <v>9</v>
      </c>
      <c r="C3" s="23" t="s">
        <v>10</v>
      </c>
      <c r="D3" s="21" t="s">
        <v>11</v>
      </c>
      <c r="E3" s="54">
        <v>56.69</v>
      </c>
      <c r="F3" s="6">
        <v>53.99</v>
      </c>
      <c r="G3" s="82">
        <v>52.47</v>
      </c>
      <c r="H3" s="6">
        <v>50</v>
      </c>
      <c r="I3" s="6"/>
      <c r="J3" s="6"/>
      <c r="K3" s="6"/>
      <c r="L3" s="6"/>
      <c r="M3" s="82">
        <v>53.99</v>
      </c>
      <c r="N3" s="6">
        <v>50.99</v>
      </c>
      <c r="O3" s="6"/>
      <c r="P3" s="6"/>
      <c r="Q3" s="47">
        <f>IFERROR(AVERAGE(E3,G3,I3,K3,M3,O3),"")</f>
        <v>54.383333333333333</v>
      </c>
      <c r="R3" s="47">
        <f>IFERROR(AVERAGE(F3,H3,J3,L3,N3,P3),"")</f>
        <v>51.660000000000004</v>
      </c>
      <c r="S3" s="48">
        <f>IFERROR(Table_PV_April_2011[[#This Row],[Gemiddelde 2026]]/Table_PV_April_2011[[#This Row],[Gemiddelde 2025]]-1,"")</f>
        <v>5.2716479545747763E-2</v>
      </c>
    </row>
    <row r="4" spans="1:19" ht="15.75" x14ac:dyDescent="0.25">
      <c r="A4" s="5">
        <v>2</v>
      </c>
      <c r="B4" s="22" t="s">
        <v>9</v>
      </c>
      <c r="C4" s="24" t="s">
        <v>12</v>
      </c>
      <c r="D4" s="22" t="s">
        <v>11</v>
      </c>
      <c r="E4" s="55">
        <v>77.69</v>
      </c>
      <c r="F4" s="6">
        <v>73.989999999999995</v>
      </c>
      <c r="G4" s="6">
        <v>72.61</v>
      </c>
      <c r="H4" s="6">
        <v>72.61</v>
      </c>
      <c r="I4" s="6"/>
      <c r="J4" s="6"/>
      <c r="K4" s="6"/>
      <c r="L4" s="6"/>
      <c r="M4" s="6">
        <v>69.989999999999995</v>
      </c>
      <c r="N4" s="6">
        <v>69.989999999999995</v>
      </c>
      <c r="O4" s="82">
        <v>70</v>
      </c>
      <c r="P4" s="6">
        <v>60</v>
      </c>
      <c r="Q4" s="47">
        <f t="shared" ref="Q4:Q67" si="0">IFERROR(AVERAGE(E4,G4,I4,K4,M4,O4),"")</f>
        <v>72.572500000000005</v>
      </c>
      <c r="R4" s="47">
        <f>IFERROR(AVERAGE(F4,H4,J4,L4,N4,P4),"")</f>
        <v>69.147499999999994</v>
      </c>
      <c r="S4" s="48">
        <f>IFERROR(Table_PV_April_2011[[#This Row],[Gemiddelde 2026]]/Table_PV_April_2011[[#This Row],[Gemiddelde 2025]]-1,"")</f>
        <v>4.9531797968111801E-2</v>
      </c>
    </row>
    <row r="5" spans="1:19" ht="15.75" x14ac:dyDescent="0.25">
      <c r="A5" s="5">
        <v>3</v>
      </c>
      <c r="B5" s="21" t="s">
        <v>9</v>
      </c>
      <c r="C5" s="23" t="s">
        <v>13</v>
      </c>
      <c r="D5" s="21" t="s">
        <v>11</v>
      </c>
      <c r="E5" s="54">
        <v>93.44</v>
      </c>
      <c r="F5" s="6">
        <v>88.99</v>
      </c>
      <c r="G5" s="82">
        <v>87.45</v>
      </c>
      <c r="H5" s="6">
        <v>86.5</v>
      </c>
      <c r="I5" s="6"/>
      <c r="J5" s="6"/>
      <c r="K5" s="6"/>
      <c r="L5" s="6"/>
      <c r="M5" s="82">
        <v>89.99</v>
      </c>
      <c r="N5" s="6">
        <v>85.99</v>
      </c>
      <c r="O5" s="82">
        <v>85</v>
      </c>
      <c r="P5" s="6">
        <v>80</v>
      </c>
      <c r="Q5" s="47">
        <f t="shared" si="0"/>
        <v>88.97</v>
      </c>
      <c r="R5" s="47">
        <f>IFERROR(AVERAGE(F5,H5,J5,L5,N5,P5),"")</f>
        <v>85.37</v>
      </c>
      <c r="S5" s="48">
        <f>IFERROR(Table_PV_April_2011[[#This Row],[Gemiddelde 2026]]/Table_PV_April_2011[[#This Row],[Gemiddelde 2025]]-1,"")</f>
        <v>4.2169380344383223E-2</v>
      </c>
    </row>
    <row r="6" spans="1:19" ht="15.75" x14ac:dyDescent="0.25">
      <c r="A6" s="5">
        <v>4</v>
      </c>
      <c r="B6" s="22" t="s">
        <v>9</v>
      </c>
      <c r="C6" s="24" t="s">
        <v>14</v>
      </c>
      <c r="D6" s="22" t="s">
        <v>11</v>
      </c>
      <c r="E6" s="55">
        <v>155.38999999999999</v>
      </c>
      <c r="F6" s="6">
        <v>147.99</v>
      </c>
      <c r="G6" s="6">
        <v>147.34</v>
      </c>
      <c r="H6" s="6">
        <v>147.34</v>
      </c>
      <c r="I6" s="6"/>
      <c r="J6" s="6"/>
      <c r="K6" s="6"/>
      <c r="L6" s="6"/>
      <c r="M6" s="82">
        <v>149</v>
      </c>
      <c r="N6" s="6">
        <v>144.79</v>
      </c>
      <c r="O6" s="82">
        <v>145</v>
      </c>
      <c r="P6" s="6">
        <v>140</v>
      </c>
      <c r="Q6" s="47">
        <f t="shared" si="0"/>
        <v>149.1825</v>
      </c>
      <c r="R6" s="47">
        <f>IFERROR(AVERAGE(F6,H6,J6,L6,N6,P6),"")</f>
        <v>145.03</v>
      </c>
      <c r="S6" s="48">
        <f>IFERROR(Table_PV_April_2011[[#This Row],[Gemiddelde 2026]]/Table_PV_April_2011[[#This Row],[Gemiddelde 2025]]-1,"")</f>
        <v>2.8632007170930285E-2</v>
      </c>
    </row>
    <row r="7" spans="1:19" ht="15.75" x14ac:dyDescent="0.25">
      <c r="A7" s="5">
        <v>5</v>
      </c>
      <c r="B7" s="21" t="s">
        <v>9</v>
      </c>
      <c r="C7" s="23" t="s">
        <v>15</v>
      </c>
      <c r="D7" s="21" t="s">
        <v>11</v>
      </c>
      <c r="E7" s="56">
        <v>245.7</v>
      </c>
      <c r="F7" s="6">
        <v>234</v>
      </c>
      <c r="G7" s="82">
        <v>232.14</v>
      </c>
      <c r="H7" s="6">
        <v>227.9</v>
      </c>
      <c r="I7" s="6"/>
      <c r="J7" s="6"/>
      <c r="K7" s="6"/>
      <c r="L7" s="6"/>
      <c r="M7" s="82">
        <v>239</v>
      </c>
      <c r="N7" s="6">
        <v>225</v>
      </c>
      <c r="O7" s="82">
        <v>230</v>
      </c>
      <c r="P7" s="6">
        <v>220</v>
      </c>
      <c r="Q7" s="47">
        <f t="shared" si="0"/>
        <v>236.70999999999998</v>
      </c>
      <c r="R7" s="47">
        <f>IFERROR(AVERAGE(F7,H7,J7,L7,N7,P7),"")</f>
        <v>226.72499999999999</v>
      </c>
      <c r="S7" s="48">
        <f>IFERROR(Table_PV_April_2011[[#This Row],[Gemiddelde 2026]]/Table_PV_April_2011[[#This Row],[Gemiddelde 2025]]-1,"")</f>
        <v>4.4040136729518009E-2</v>
      </c>
    </row>
    <row r="8" spans="1:19" ht="15.75" x14ac:dyDescent="0.25">
      <c r="A8" s="5">
        <v>6</v>
      </c>
      <c r="B8" s="22" t="s">
        <v>16</v>
      </c>
      <c r="C8" s="24" t="s">
        <v>17</v>
      </c>
      <c r="D8" s="22" t="s">
        <v>18</v>
      </c>
      <c r="E8" s="57">
        <v>15.74</v>
      </c>
      <c r="F8" s="6">
        <v>15.98</v>
      </c>
      <c r="G8" s="6"/>
      <c r="H8" s="6"/>
      <c r="I8" s="6"/>
      <c r="J8" s="6"/>
      <c r="K8" s="6"/>
      <c r="L8" s="6"/>
      <c r="M8" s="82">
        <v>20.99</v>
      </c>
      <c r="N8" s="6">
        <v>17.989999999999998</v>
      </c>
      <c r="O8" s="6"/>
      <c r="P8" s="6"/>
      <c r="Q8" s="47">
        <f t="shared" si="0"/>
        <v>18.364999999999998</v>
      </c>
      <c r="R8" s="47">
        <f>IFERROR(AVERAGE(F8,H8,J8,L8,N8,P8),"")</f>
        <v>16.984999999999999</v>
      </c>
      <c r="S8" s="48">
        <f>IFERROR(Table_PV_April_2011[[#This Row],[Gemiddelde 2026]]/Table_PV_April_2011[[#This Row],[Gemiddelde 2025]]-1,"")</f>
        <v>8.1248160141301096E-2</v>
      </c>
    </row>
    <row r="9" spans="1:19" ht="15.75" x14ac:dyDescent="0.25">
      <c r="A9" s="5">
        <v>7</v>
      </c>
      <c r="B9" s="21" t="s">
        <v>16</v>
      </c>
      <c r="C9" s="23" t="s">
        <v>17</v>
      </c>
      <c r="D9" s="21" t="s">
        <v>21</v>
      </c>
      <c r="E9" s="37"/>
      <c r="F9" s="6"/>
      <c r="G9" s="6"/>
      <c r="H9" s="6"/>
      <c r="I9" s="6">
        <v>29</v>
      </c>
      <c r="J9" s="6"/>
      <c r="K9" s="6"/>
      <c r="L9" s="6"/>
      <c r="M9" s="6"/>
      <c r="N9" s="6"/>
      <c r="O9" s="6">
        <v>22</v>
      </c>
      <c r="P9" s="6">
        <v>22</v>
      </c>
      <c r="Q9" s="47">
        <f t="shared" si="0"/>
        <v>25.5</v>
      </c>
      <c r="R9" s="47">
        <f>IFERROR(AVERAGE(F9,H9,J9,L9,N9,P9),"")</f>
        <v>22</v>
      </c>
      <c r="S9" s="48">
        <f>IFERROR(Table_PV_April_2011[[#This Row],[Gemiddelde 2026]]/Table_PV_April_2011[[#This Row],[Gemiddelde 2025]]-1,"")</f>
        <v>0.15909090909090917</v>
      </c>
    </row>
    <row r="10" spans="1:19" ht="15.75" x14ac:dyDescent="0.25">
      <c r="A10" s="5">
        <v>8</v>
      </c>
      <c r="B10" s="22" t="s">
        <v>16</v>
      </c>
      <c r="C10" s="24" t="s">
        <v>19</v>
      </c>
      <c r="D10" s="22" t="s">
        <v>21</v>
      </c>
      <c r="E10" s="58">
        <v>23.1</v>
      </c>
      <c r="F10" s="6">
        <v>25.99</v>
      </c>
      <c r="G10" s="6"/>
      <c r="H10" s="6"/>
      <c r="I10" s="6"/>
      <c r="J10" s="6"/>
      <c r="K10" s="6">
        <v>79</v>
      </c>
      <c r="L10" s="6"/>
      <c r="M10" s="82">
        <v>30.99</v>
      </c>
      <c r="N10" s="6">
        <v>29.99</v>
      </c>
      <c r="O10" s="83">
        <v>23</v>
      </c>
      <c r="P10" s="6">
        <v>26</v>
      </c>
      <c r="Q10" s="47">
        <f t="shared" si="0"/>
        <v>39.022500000000001</v>
      </c>
      <c r="R10" s="47">
        <f>IFERROR(AVERAGE(F10,H10,J10,L10,N10,P10),"")</f>
        <v>27.326666666666664</v>
      </c>
      <c r="S10" s="48">
        <f>IFERROR(Table_PV_April_2011[[#This Row],[Gemiddelde 2026]]/Table_PV_April_2011[[#This Row],[Gemiddelde 2025]]-1,"")</f>
        <v>0.42800073188582588</v>
      </c>
    </row>
    <row r="11" spans="1:19" ht="15.75" x14ac:dyDescent="0.25">
      <c r="A11" s="5">
        <v>9</v>
      </c>
      <c r="B11" s="31" t="s">
        <v>16</v>
      </c>
      <c r="C11" s="33" t="s">
        <v>19</v>
      </c>
      <c r="D11" s="31" t="s">
        <v>169</v>
      </c>
      <c r="E11" s="44"/>
      <c r="F11" s="6"/>
      <c r="G11" s="6"/>
      <c r="H11" s="6">
        <v>24.38</v>
      </c>
      <c r="I11" s="6"/>
      <c r="J11" s="6"/>
      <c r="K11" s="6"/>
      <c r="L11" s="6"/>
      <c r="M11" s="6"/>
      <c r="N11" s="6"/>
      <c r="O11" s="6"/>
      <c r="P11" s="6"/>
      <c r="Q11" s="47" t="str">
        <f t="shared" si="0"/>
        <v/>
      </c>
      <c r="R11" s="47">
        <f>IFERROR(AVERAGE(F11,H11,J11,L11,N11,P11),"")</f>
        <v>24.38</v>
      </c>
      <c r="S11" s="48" t="str">
        <f>IFERROR(Table_PV_April_2011[[#This Row],[Gemiddelde 2026]]/Table_PV_April_2011[[#This Row],[Gemiddelde 2025]]-1,"")</f>
        <v/>
      </c>
    </row>
    <row r="12" spans="1:19" ht="15.75" x14ac:dyDescent="0.25">
      <c r="A12" s="5">
        <v>10</v>
      </c>
      <c r="B12" s="30" t="s">
        <v>16</v>
      </c>
      <c r="C12" s="32" t="s">
        <v>20</v>
      </c>
      <c r="D12" s="30" t="s">
        <v>21</v>
      </c>
      <c r="E12" s="77">
        <v>29.39</v>
      </c>
      <c r="F12" s="6">
        <v>30.99</v>
      </c>
      <c r="G12" s="6"/>
      <c r="H12" s="6">
        <v>29.68</v>
      </c>
      <c r="I12" s="6"/>
      <c r="J12" s="6"/>
      <c r="K12" s="6">
        <v>95</v>
      </c>
      <c r="L12" s="6"/>
      <c r="M12" s="82">
        <v>37.99</v>
      </c>
      <c r="N12" s="6">
        <v>36.99</v>
      </c>
      <c r="O12" s="6">
        <v>31</v>
      </c>
      <c r="P12" s="6">
        <v>31</v>
      </c>
      <c r="Q12" s="47">
        <f t="shared" si="0"/>
        <v>48.344999999999999</v>
      </c>
      <c r="R12" s="47">
        <f>IFERROR(AVERAGE(F12,H12,J12,L12,N12,P12),"")</f>
        <v>32.164999999999999</v>
      </c>
      <c r="S12" s="48">
        <f>IFERROR(Table_PV_April_2011[[#This Row],[Gemiddelde 2026]]/Table_PV_April_2011[[#This Row],[Gemiddelde 2025]]-1,"")</f>
        <v>0.50303124514223541</v>
      </c>
    </row>
    <row r="13" spans="1:19" ht="15.75" x14ac:dyDescent="0.25">
      <c r="A13" s="5">
        <v>11</v>
      </c>
      <c r="B13" s="31" t="s">
        <v>16</v>
      </c>
      <c r="C13" s="33" t="s">
        <v>22</v>
      </c>
      <c r="D13" s="31" t="s">
        <v>23</v>
      </c>
      <c r="E13" s="58">
        <v>31.48</v>
      </c>
      <c r="F13" s="6">
        <v>37.99</v>
      </c>
      <c r="G13" s="6"/>
      <c r="H13" s="6"/>
      <c r="I13" s="6"/>
      <c r="J13" s="6"/>
      <c r="K13" s="6">
        <v>109</v>
      </c>
      <c r="L13" s="6"/>
      <c r="M13" s="82">
        <v>46.99</v>
      </c>
      <c r="N13" s="6">
        <v>36.99</v>
      </c>
      <c r="O13" s="6">
        <v>36</v>
      </c>
      <c r="P13" s="6">
        <v>36</v>
      </c>
      <c r="Q13" s="47">
        <f t="shared" si="0"/>
        <v>55.8675</v>
      </c>
      <c r="R13" s="47">
        <f>IFERROR(AVERAGE(F13,H13,J13,L13,N13,P13),"")</f>
        <v>36.993333333333332</v>
      </c>
      <c r="S13" s="48">
        <f>IFERROR(Table_PV_April_2011[[#This Row],[Gemiddelde 2026]]/Table_PV_April_2011[[#This Row],[Gemiddelde 2025]]-1,"")</f>
        <v>0.51020454135880344</v>
      </c>
    </row>
    <row r="14" spans="1:19" ht="15.75" x14ac:dyDescent="0.25">
      <c r="A14" s="5">
        <v>12</v>
      </c>
      <c r="B14" s="30" t="s">
        <v>16</v>
      </c>
      <c r="C14" s="32" t="s">
        <v>24</v>
      </c>
      <c r="D14" s="30" t="s">
        <v>21</v>
      </c>
      <c r="E14" s="56">
        <v>52.49</v>
      </c>
      <c r="F14" s="6">
        <v>45.99</v>
      </c>
      <c r="G14" s="6"/>
      <c r="H14" s="6">
        <v>51.94</v>
      </c>
      <c r="I14" s="6"/>
      <c r="J14" s="6"/>
      <c r="K14" s="6">
        <v>135</v>
      </c>
      <c r="L14" s="6"/>
      <c r="M14" s="82">
        <v>89.99</v>
      </c>
      <c r="N14" s="6">
        <v>58.99</v>
      </c>
      <c r="O14" s="6">
        <v>59</v>
      </c>
      <c r="P14" s="6">
        <v>59</v>
      </c>
      <c r="Q14" s="47">
        <f t="shared" si="0"/>
        <v>84.12</v>
      </c>
      <c r="R14" s="47">
        <f>IFERROR(AVERAGE(F14,H14,J14,L14,N14,P14),"")</f>
        <v>53.980000000000004</v>
      </c>
      <c r="S14" s="48">
        <f>IFERROR(Table_PV_April_2011[[#This Row],[Gemiddelde 2026]]/Table_PV_April_2011[[#This Row],[Gemiddelde 2025]]-1,"")</f>
        <v>0.55835494627639859</v>
      </c>
    </row>
    <row r="15" spans="1:19" ht="15.75" x14ac:dyDescent="0.25">
      <c r="A15" s="5">
        <v>13</v>
      </c>
      <c r="B15" s="31" t="s">
        <v>16</v>
      </c>
      <c r="C15" s="33" t="s">
        <v>25</v>
      </c>
      <c r="D15" s="31" t="s">
        <v>21</v>
      </c>
      <c r="E15" s="78">
        <v>73.489999999999995</v>
      </c>
      <c r="F15" s="6">
        <v>69.989999999999995</v>
      </c>
      <c r="G15" s="6"/>
      <c r="H15" s="6">
        <v>60.42</v>
      </c>
      <c r="I15" s="6"/>
      <c r="J15" s="6"/>
      <c r="K15" s="6">
        <v>169</v>
      </c>
      <c r="L15" s="6"/>
      <c r="M15" s="6">
        <v>82.99</v>
      </c>
      <c r="N15" s="6">
        <v>82.99</v>
      </c>
      <c r="O15" s="6">
        <v>79</v>
      </c>
      <c r="P15" s="6">
        <v>79</v>
      </c>
      <c r="Q15" s="47">
        <f t="shared" si="0"/>
        <v>101.12</v>
      </c>
      <c r="R15" s="47">
        <f>IFERROR(AVERAGE(F15,H15,J15,L15,N15,P15),"")</f>
        <v>73.099999999999994</v>
      </c>
      <c r="S15" s="48">
        <f>IFERROR(Table_PV_April_2011[[#This Row],[Gemiddelde 2026]]/Table_PV_April_2011[[#This Row],[Gemiddelde 2025]]-1,"")</f>
        <v>0.38331053351573208</v>
      </c>
    </row>
    <row r="16" spans="1:19" ht="15.75" x14ac:dyDescent="0.25">
      <c r="A16" s="5">
        <v>14</v>
      </c>
      <c r="B16" s="30" t="s">
        <v>16</v>
      </c>
      <c r="C16" s="32" t="s">
        <v>26</v>
      </c>
      <c r="D16" s="30" t="s">
        <v>21</v>
      </c>
      <c r="E16" s="77">
        <v>48.29</v>
      </c>
      <c r="F16" s="6">
        <v>54.99</v>
      </c>
      <c r="G16" s="6"/>
      <c r="H16" s="6">
        <v>44.52</v>
      </c>
      <c r="I16" s="6">
        <v>85</v>
      </c>
      <c r="J16" s="6"/>
      <c r="K16" s="6">
        <v>129</v>
      </c>
      <c r="L16" s="6"/>
      <c r="M16" s="82">
        <v>57.99</v>
      </c>
      <c r="N16" s="6">
        <v>51.99</v>
      </c>
      <c r="O16" s="83">
        <v>45</v>
      </c>
      <c r="P16" s="6">
        <v>50</v>
      </c>
      <c r="Q16" s="47">
        <f t="shared" si="0"/>
        <v>73.055999999999997</v>
      </c>
      <c r="R16" s="47">
        <f>IFERROR(AVERAGE(F16,H16,J16,L16,N16,P16),"")</f>
        <v>50.375</v>
      </c>
      <c r="S16" s="48">
        <f>IFERROR(Table_PV_April_2011[[#This Row],[Gemiddelde 2026]]/Table_PV_April_2011[[#This Row],[Gemiddelde 2025]]-1,"")</f>
        <v>0.45024317617866005</v>
      </c>
    </row>
    <row r="17" spans="1:19" ht="15.75" x14ac:dyDescent="0.25">
      <c r="A17" s="5">
        <v>15</v>
      </c>
      <c r="B17" s="31" t="s">
        <v>16</v>
      </c>
      <c r="C17" s="33" t="s">
        <v>24</v>
      </c>
      <c r="D17" s="31" t="s">
        <v>27</v>
      </c>
      <c r="E17" s="44"/>
      <c r="F17" s="6"/>
      <c r="G17" s="6"/>
      <c r="H17" s="6"/>
      <c r="I17" s="6"/>
      <c r="J17" s="6"/>
      <c r="K17" s="6"/>
      <c r="L17" s="6"/>
      <c r="M17" s="6"/>
      <c r="N17" s="6"/>
      <c r="O17" s="6">
        <v>89</v>
      </c>
      <c r="P17" s="6">
        <v>89</v>
      </c>
      <c r="Q17" s="47">
        <f t="shared" si="0"/>
        <v>89</v>
      </c>
      <c r="R17" s="47">
        <f>IFERROR(AVERAGE(F17,H17,J17,L17,N17,P17),"")</f>
        <v>89</v>
      </c>
      <c r="S17" s="48">
        <f>IFERROR(Table_PV_April_2011[[#This Row],[Gemiddelde 2026]]/Table_PV_April_2011[[#This Row],[Gemiddelde 2025]]-1,"")</f>
        <v>0</v>
      </c>
    </row>
    <row r="18" spans="1:19" ht="15.75" x14ac:dyDescent="0.25">
      <c r="A18" s="5">
        <v>16</v>
      </c>
      <c r="B18" s="30" t="s">
        <v>16</v>
      </c>
      <c r="C18" s="32" t="s">
        <v>25</v>
      </c>
      <c r="D18" s="30" t="s">
        <v>27</v>
      </c>
      <c r="E18" s="45"/>
      <c r="F18" s="6"/>
      <c r="G18" s="6"/>
      <c r="H18" s="6"/>
      <c r="I18" s="6">
        <v>100</v>
      </c>
      <c r="J18" s="6"/>
      <c r="K18" s="6"/>
      <c r="L18" s="6"/>
      <c r="M18" s="6"/>
      <c r="N18" s="6"/>
      <c r="O18" s="6">
        <v>119</v>
      </c>
      <c r="P18" s="6">
        <v>119</v>
      </c>
      <c r="Q18" s="47">
        <f t="shared" si="0"/>
        <v>109.5</v>
      </c>
      <c r="R18" s="47">
        <f>IFERROR(AVERAGE(F18,H18,J18,L18,N18,P18),"")</f>
        <v>119</v>
      </c>
      <c r="S18" s="48">
        <f>IFERROR(Table_PV_April_2011[[#This Row],[Gemiddelde 2026]]/Table_PV_April_2011[[#This Row],[Gemiddelde 2025]]-1,"")</f>
        <v>-7.9831932773109293E-2</v>
      </c>
    </row>
    <row r="19" spans="1:19" ht="15.75" x14ac:dyDescent="0.25">
      <c r="A19" s="5">
        <v>17</v>
      </c>
      <c r="B19" s="31" t="s">
        <v>16</v>
      </c>
      <c r="C19" s="33" t="s">
        <v>26</v>
      </c>
      <c r="D19" s="31" t="s">
        <v>27</v>
      </c>
      <c r="E19" s="44"/>
      <c r="F19" s="6"/>
      <c r="G19" s="6"/>
      <c r="H19" s="6"/>
      <c r="I19" s="6"/>
      <c r="J19" s="6"/>
      <c r="K19" s="6"/>
      <c r="L19" s="6"/>
      <c r="M19" s="6"/>
      <c r="N19" s="6"/>
      <c r="O19" s="6">
        <v>89</v>
      </c>
      <c r="P19" s="6">
        <v>89</v>
      </c>
      <c r="Q19" s="47">
        <f t="shared" si="0"/>
        <v>89</v>
      </c>
      <c r="R19" s="47">
        <f>IFERROR(AVERAGE(F19,H19,J19,L19,N19,P19),"")</f>
        <v>89</v>
      </c>
      <c r="S19" s="48">
        <f>IFERROR(Table_PV_April_2011[[#This Row],[Gemiddelde 2026]]/Table_PV_April_2011[[#This Row],[Gemiddelde 2025]]-1,"")</f>
        <v>0</v>
      </c>
    </row>
    <row r="20" spans="1:19" ht="15.75" x14ac:dyDescent="0.25">
      <c r="A20" s="5">
        <v>18</v>
      </c>
      <c r="B20" s="22" t="s">
        <v>28</v>
      </c>
      <c r="C20" s="24" t="s">
        <v>29</v>
      </c>
      <c r="D20" s="22" t="s">
        <v>30</v>
      </c>
      <c r="E20" s="58">
        <v>4.29</v>
      </c>
      <c r="F20" s="6">
        <v>4.9000000000000004</v>
      </c>
      <c r="G20" s="82">
        <v>4.03</v>
      </c>
      <c r="H20" s="6">
        <v>3.98</v>
      </c>
      <c r="I20" s="6"/>
      <c r="J20" s="6"/>
      <c r="K20" s="6"/>
      <c r="L20" s="6"/>
      <c r="M20" s="82">
        <v>4.1500000000000004</v>
      </c>
      <c r="N20" s="6">
        <v>3.85</v>
      </c>
      <c r="O20" s="6">
        <v>3.95</v>
      </c>
      <c r="P20" s="6">
        <v>3.95</v>
      </c>
      <c r="Q20" s="47">
        <f t="shared" si="0"/>
        <v>4.1050000000000004</v>
      </c>
      <c r="R20" s="47">
        <f>IFERROR(AVERAGE(F20,H20,J20,L20,N20,P20),"")</f>
        <v>4.17</v>
      </c>
      <c r="S20" s="48">
        <f>IFERROR(Table_PV_April_2011[[#This Row],[Gemiddelde 2026]]/Table_PV_April_2011[[#This Row],[Gemiddelde 2025]]-1,"")</f>
        <v>-1.5587529976019088E-2</v>
      </c>
    </row>
    <row r="21" spans="1:19" ht="15.75" x14ac:dyDescent="0.25">
      <c r="A21" s="5">
        <v>19</v>
      </c>
      <c r="B21" s="21" t="s">
        <v>28</v>
      </c>
      <c r="C21" s="23" t="s">
        <v>29</v>
      </c>
      <c r="D21" s="21" t="s">
        <v>31</v>
      </c>
      <c r="E21" s="56">
        <v>6.4</v>
      </c>
      <c r="F21" s="6">
        <v>6.1</v>
      </c>
      <c r="G21" s="82">
        <v>6.15</v>
      </c>
      <c r="H21" s="6">
        <v>5.99</v>
      </c>
      <c r="I21" s="6"/>
      <c r="J21" s="6"/>
      <c r="K21" s="6"/>
      <c r="L21" s="6"/>
      <c r="M21" s="82">
        <v>6.15</v>
      </c>
      <c r="N21" s="6">
        <v>5.79</v>
      </c>
      <c r="O21" s="6">
        <v>5.95</v>
      </c>
      <c r="P21" s="6">
        <v>5.95</v>
      </c>
      <c r="Q21" s="47">
        <f t="shared" si="0"/>
        <v>6.1625000000000005</v>
      </c>
      <c r="R21" s="47">
        <f>IFERROR(AVERAGE(F21,H21,J21,L21,N21,P21),"")</f>
        <v>5.9574999999999996</v>
      </c>
      <c r="S21" s="48">
        <f>IFERROR(Table_PV_April_2011[[#This Row],[Gemiddelde 2026]]/Table_PV_April_2011[[#This Row],[Gemiddelde 2025]]-1,"")</f>
        <v>3.4410407049937142E-2</v>
      </c>
    </row>
    <row r="22" spans="1:19" ht="15.75" x14ac:dyDescent="0.25">
      <c r="A22" s="5">
        <v>20</v>
      </c>
      <c r="B22" s="22" t="s">
        <v>28</v>
      </c>
      <c r="C22" s="24" t="s">
        <v>29</v>
      </c>
      <c r="D22" s="22" t="s">
        <v>32</v>
      </c>
      <c r="E22" s="78">
        <v>10.8</v>
      </c>
      <c r="F22" s="6">
        <v>9.99</v>
      </c>
      <c r="G22" s="82">
        <v>9.86</v>
      </c>
      <c r="H22" s="6">
        <v>9.65</v>
      </c>
      <c r="I22" s="6"/>
      <c r="J22" s="6"/>
      <c r="K22" s="6"/>
      <c r="L22" s="6"/>
      <c r="M22" s="82">
        <v>9.99</v>
      </c>
      <c r="N22" s="6">
        <v>9.5</v>
      </c>
      <c r="O22" s="6">
        <v>9.9499999999999993</v>
      </c>
      <c r="P22" s="6">
        <v>9.9499999999999993</v>
      </c>
      <c r="Q22" s="47">
        <f t="shared" si="0"/>
        <v>10.149999999999999</v>
      </c>
      <c r="R22" s="47">
        <f>IFERROR(AVERAGE(F22,H22,J22,L22,N22,P22),"")</f>
        <v>9.7725000000000009</v>
      </c>
      <c r="S22" s="48">
        <f>IFERROR(Table_PV_April_2011[[#This Row],[Gemiddelde 2026]]/Table_PV_April_2011[[#This Row],[Gemiddelde 2025]]-1,"")</f>
        <v>3.8628805321053727E-2</v>
      </c>
    </row>
    <row r="23" spans="1:19" ht="15.75" x14ac:dyDescent="0.25">
      <c r="A23" s="5">
        <v>21</v>
      </c>
      <c r="B23" s="21" t="s">
        <v>28</v>
      </c>
      <c r="C23" s="23" t="s">
        <v>29</v>
      </c>
      <c r="D23" s="21" t="s">
        <v>33</v>
      </c>
      <c r="E23" s="56">
        <v>15.74</v>
      </c>
      <c r="F23" s="6">
        <v>14.99</v>
      </c>
      <c r="G23" s="82">
        <v>14.95</v>
      </c>
      <c r="H23" s="6">
        <v>14.31</v>
      </c>
      <c r="I23" s="6">
        <v>22.5</v>
      </c>
      <c r="J23" s="6">
        <v>22.5</v>
      </c>
      <c r="K23" s="6"/>
      <c r="L23" s="6"/>
      <c r="M23" s="83">
        <v>14.99</v>
      </c>
      <c r="N23" s="6">
        <v>15.25</v>
      </c>
      <c r="O23" s="83">
        <v>14.95</v>
      </c>
      <c r="P23" s="6">
        <v>15.85</v>
      </c>
      <c r="Q23" s="47">
        <f t="shared" si="0"/>
        <v>16.625999999999998</v>
      </c>
      <c r="R23" s="47">
        <f>IFERROR(AVERAGE(F23,H23,J23,L23,N23,P23),"")</f>
        <v>16.579999999999998</v>
      </c>
      <c r="S23" s="48">
        <f>IFERROR(Table_PV_April_2011[[#This Row],[Gemiddelde 2026]]/Table_PV_April_2011[[#This Row],[Gemiddelde 2025]]-1,"")</f>
        <v>2.7744270205065646E-3</v>
      </c>
    </row>
    <row r="24" spans="1:19" ht="15.75" x14ac:dyDescent="0.25">
      <c r="A24" s="5">
        <v>22</v>
      </c>
      <c r="B24" s="22" t="s">
        <v>28</v>
      </c>
      <c r="C24" s="24" t="s">
        <v>29</v>
      </c>
      <c r="D24" s="22" t="s">
        <v>34</v>
      </c>
      <c r="E24" s="78">
        <v>28.33</v>
      </c>
      <c r="F24" s="6">
        <v>26.99</v>
      </c>
      <c r="G24" s="82">
        <v>27.45</v>
      </c>
      <c r="H24" s="6">
        <v>24.75</v>
      </c>
      <c r="I24" s="6"/>
      <c r="J24" s="6"/>
      <c r="K24" s="6"/>
      <c r="L24" s="6"/>
      <c r="M24" s="82">
        <v>26.99</v>
      </c>
      <c r="N24" s="6">
        <v>26.65</v>
      </c>
      <c r="O24" s="83">
        <v>26.95</v>
      </c>
      <c r="P24" s="6">
        <v>27.95</v>
      </c>
      <c r="Q24" s="47">
        <f t="shared" si="0"/>
        <v>27.43</v>
      </c>
      <c r="R24" s="47">
        <f>IFERROR(AVERAGE(F24,H24,J24,L24,N24,P24),"")</f>
        <v>26.584999999999997</v>
      </c>
      <c r="S24" s="48">
        <f>IFERROR(Table_PV_April_2011[[#This Row],[Gemiddelde 2026]]/Table_PV_April_2011[[#This Row],[Gemiddelde 2025]]-1,"")</f>
        <v>3.1784841075794823E-2</v>
      </c>
    </row>
    <row r="25" spans="1:19" ht="15.75" x14ac:dyDescent="0.25">
      <c r="A25" s="5">
        <v>23</v>
      </c>
      <c r="B25" s="31" t="s">
        <v>35</v>
      </c>
      <c r="C25" s="33" t="s">
        <v>36</v>
      </c>
      <c r="D25" s="31" t="s">
        <v>30</v>
      </c>
      <c r="E25" s="44"/>
      <c r="F25" s="6"/>
      <c r="G25" s="6"/>
      <c r="H25" s="6">
        <v>4.08</v>
      </c>
      <c r="I25" s="6"/>
      <c r="J25" s="6"/>
      <c r="K25" s="6"/>
      <c r="L25" s="6"/>
      <c r="M25" s="6"/>
      <c r="N25" s="6"/>
      <c r="O25" s="6">
        <v>8</v>
      </c>
      <c r="P25" s="6">
        <v>8</v>
      </c>
      <c r="Q25" s="47">
        <f t="shared" si="0"/>
        <v>8</v>
      </c>
      <c r="R25" s="47">
        <f>IFERROR(AVERAGE(F25,H25,J25,L25,N25,P25),"")</f>
        <v>6.04</v>
      </c>
      <c r="S25" s="48">
        <f>IFERROR(Table_PV_April_2011[[#This Row],[Gemiddelde 2026]]/Table_PV_April_2011[[#This Row],[Gemiddelde 2025]]-1,"")</f>
        <v>0.32450331125827825</v>
      </c>
    </row>
    <row r="26" spans="1:19" ht="15.75" x14ac:dyDescent="0.25">
      <c r="A26" s="5">
        <v>24</v>
      </c>
      <c r="B26" s="30" t="s">
        <v>35</v>
      </c>
      <c r="C26" s="32" t="s">
        <v>36</v>
      </c>
      <c r="D26" s="30" t="s">
        <v>31</v>
      </c>
      <c r="E26" s="45"/>
      <c r="F26" s="6"/>
      <c r="G26" s="6"/>
      <c r="H26" s="6"/>
      <c r="I26" s="6"/>
      <c r="J26" s="6"/>
      <c r="K26" s="6"/>
      <c r="L26" s="6"/>
      <c r="M26" s="6"/>
      <c r="N26" s="6"/>
      <c r="O26" s="6">
        <v>14</v>
      </c>
      <c r="P26" s="11">
        <v>14</v>
      </c>
      <c r="Q26" s="47">
        <f t="shared" si="0"/>
        <v>14</v>
      </c>
      <c r="R26" s="47">
        <f>IFERROR(AVERAGE(F26,H26,J26,L26,N26,P26),"")</f>
        <v>14</v>
      </c>
      <c r="S26" s="48">
        <f>IFERROR(Table_PV_April_2011[[#This Row],[Gemiddelde 2026]]/Table_PV_April_2011[[#This Row],[Gemiddelde 2025]]-1,"")</f>
        <v>0</v>
      </c>
    </row>
    <row r="27" spans="1:19" ht="15.75" x14ac:dyDescent="0.25">
      <c r="A27" s="5">
        <v>25</v>
      </c>
      <c r="B27" s="31" t="s">
        <v>35</v>
      </c>
      <c r="C27" s="33" t="s">
        <v>36</v>
      </c>
      <c r="D27" s="31" t="s">
        <v>32</v>
      </c>
      <c r="E27" s="44"/>
      <c r="F27" s="6"/>
      <c r="G27" s="6"/>
      <c r="H27" s="6"/>
      <c r="I27" s="6"/>
      <c r="J27" s="6"/>
      <c r="K27" s="6"/>
      <c r="L27" s="6"/>
      <c r="M27" s="6"/>
      <c r="N27" s="6"/>
      <c r="O27" s="6">
        <v>25</v>
      </c>
      <c r="P27" s="6">
        <v>25</v>
      </c>
      <c r="Q27" s="47">
        <f t="shared" si="0"/>
        <v>25</v>
      </c>
      <c r="R27" s="47">
        <f>IFERROR(AVERAGE(F27,H27,J27,L27,N27,P27),"")</f>
        <v>25</v>
      </c>
      <c r="S27" s="48">
        <f>IFERROR(Table_PV_April_2011[[#This Row],[Gemiddelde 2026]]/Table_PV_April_2011[[#This Row],[Gemiddelde 2025]]-1,"")</f>
        <v>0</v>
      </c>
    </row>
    <row r="28" spans="1:19" ht="15.75" x14ac:dyDescent="0.25">
      <c r="A28" s="5">
        <v>26</v>
      </c>
      <c r="B28" s="30" t="s">
        <v>35</v>
      </c>
      <c r="C28" s="32" t="s">
        <v>36</v>
      </c>
      <c r="D28" s="30" t="s">
        <v>33</v>
      </c>
      <c r="E28" s="45">
        <v>28.33</v>
      </c>
      <c r="F28" s="6"/>
      <c r="G28" s="6"/>
      <c r="H28" s="6">
        <v>20.09</v>
      </c>
      <c r="I28" s="6"/>
      <c r="J28" s="6"/>
      <c r="K28" s="6"/>
      <c r="L28" s="6"/>
      <c r="M28" s="6"/>
      <c r="N28" s="6"/>
      <c r="O28" s="83">
        <v>27</v>
      </c>
      <c r="P28" s="6">
        <v>36</v>
      </c>
      <c r="Q28" s="47">
        <f t="shared" si="0"/>
        <v>27.664999999999999</v>
      </c>
      <c r="R28" s="47">
        <f>IFERROR(AVERAGE(F28,H28,J28,L28,N28,P28),"")</f>
        <v>28.045000000000002</v>
      </c>
      <c r="S28" s="48">
        <f>IFERROR(Table_PV_April_2011[[#This Row],[Gemiddelde 2026]]/Table_PV_April_2011[[#This Row],[Gemiddelde 2025]]-1,"")</f>
        <v>-1.3549652344446494E-2</v>
      </c>
    </row>
    <row r="29" spans="1:19" ht="15.75" x14ac:dyDescent="0.25">
      <c r="A29" s="5">
        <v>27</v>
      </c>
      <c r="B29" s="31" t="s">
        <v>35</v>
      </c>
      <c r="C29" s="33" t="s">
        <v>36</v>
      </c>
      <c r="D29" s="31" t="s">
        <v>34</v>
      </c>
      <c r="E29" s="44">
        <v>47.23</v>
      </c>
      <c r="F29" s="6"/>
      <c r="G29" s="6"/>
      <c r="H29" s="6"/>
      <c r="I29" s="6"/>
      <c r="J29" s="6"/>
      <c r="K29" s="6"/>
      <c r="L29" s="6"/>
      <c r="M29" s="6"/>
      <c r="N29" s="6"/>
      <c r="O29" s="83">
        <v>47</v>
      </c>
      <c r="P29" s="6">
        <v>56</v>
      </c>
      <c r="Q29" s="47">
        <f t="shared" si="0"/>
        <v>47.114999999999995</v>
      </c>
      <c r="R29" s="47">
        <f>IFERROR(AVERAGE(F29,H29,J29,L29,N29,P29),"")</f>
        <v>56</v>
      </c>
      <c r="S29" s="48">
        <f>IFERROR(Table_PV_April_2011[[#This Row],[Gemiddelde 2026]]/Table_PV_April_2011[[#This Row],[Gemiddelde 2025]]-1,"")</f>
        <v>-0.15866071428571438</v>
      </c>
    </row>
    <row r="30" spans="1:19" ht="15.75" x14ac:dyDescent="0.25">
      <c r="A30" s="5">
        <v>28</v>
      </c>
      <c r="B30" s="30" t="s">
        <v>37</v>
      </c>
      <c r="C30" s="32" t="s">
        <v>38</v>
      </c>
      <c r="D30" s="30" t="s">
        <v>39</v>
      </c>
      <c r="E30" s="77">
        <v>29.39</v>
      </c>
      <c r="F30" s="6">
        <v>29.99</v>
      </c>
      <c r="G30" s="6">
        <v>20.09</v>
      </c>
      <c r="H30" s="6">
        <v>20.09</v>
      </c>
      <c r="I30" s="6"/>
      <c r="J30" s="6"/>
      <c r="K30" s="6">
        <v>69</v>
      </c>
      <c r="L30" s="6"/>
      <c r="M30" s="6"/>
      <c r="N30" s="6"/>
      <c r="O30" s="83">
        <v>27</v>
      </c>
      <c r="P30" s="6">
        <v>32</v>
      </c>
      <c r="Q30" s="47">
        <f t="shared" si="0"/>
        <v>36.370000000000005</v>
      </c>
      <c r="R30" s="47">
        <f>IFERROR(AVERAGE(F30,H30,J30,L30,N30,P30),"")</f>
        <v>27.36</v>
      </c>
      <c r="S30" s="48">
        <f>IFERROR(Table_PV_April_2011[[#This Row],[Gemiddelde 2026]]/Table_PV_April_2011[[#This Row],[Gemiddelde 2025]]-1,"")</f>
        <v>0.32931286549707628</v>
      </c>
    </row>
    <row r="31" spans="1:19" ht="15.75" x14ac:dyDescent="0.25">
      <c r="A31" s="5">
        <v>29</v>
      </c>
      <c r="B31" s="31" t="s">
        <v>37</v>
      </c>
      <c r="C31" s="33" t="s">
        <v>22</v>
      </c>
      <c r="D31" s="31" t="s">
        <v>39</v>
      </c>
      <c r="E31" s="58">
        <v>47.23</v>
      </c>
      <c r="F31" s="6">
        <v>49.99</v>
      </c>
      <c r="G31" s="6"/>
      <c r="H31" s="6"/>
      <c r="I31" s="6"/>
      <c r="J31" s="6"/>
      <c r="K31" s="6">
        <v>79</v>
      </c>
      <c r="L31" s="6"/>
      <c r="M31" s="83">
        <v>34.99</v>
      </c>
      <c r="N31" s="6">
        <v>40.99</v>
      </c>
      <c r="O31" s="83">
        <v>45</v>
      </c>
      <c r="P31" s="6">
        <v>47</v>
      </c>
      <c r="Q31" s="47">
        <f t="shared" si="0"/>
        <v>51.555</v>
      </c>
      <c r="R31" s="47">
        <f>IFERROR(AVERAGE(F31,H31,J31,L31,N31,P31),"")</f>
        <v>45.993333333333339</v>
      </c>
      <c r="S31" s="48">
        <f>IFERROR(Table_PV_April_2011[[#This Row],[Gemiddelde 2026]]/Table_PV_April_2011[[#This Row],[Gemiddelde 2025]]-1,"")</f>
        <v>0.12092332222061164</v>
      </c>
    </row>
    <row r="32" spans="1:19" ht="15.75" x14ac:dyDescent="0.25">
      <c r="A32" s="5">
        <v>30</v>
      </c>
      <c r="B32" s="30" t="s">
        <v>37</v>
      </c>
      <c r="C32" s="32" t="s">
        <v>24</v>
      </c>
      <c r="D32" s="30" t="s">
        <v>40</v>
      </c>
      <c r="E32" s="77">
        <v>78.75</v>
      </c>
      <c r="F32" s="6">
        <v>79.989999999999995</v>
      </c>
      <c r="G32" s="6">
        <v>47.17</v>
      </c>
      <c r="H32" s="6">
        <v>47.17</v>
      </c>
      <c r="I32" s="6"/>
      <c r="J32" s="6"/>
      <c r="K32" s="6">
        <v>125</v>
      </c>
      <c r="L32" s="6"/>
      <c r="M32" s="83">
        <v>57.99</v>
      </c>
      <c r="N32" s="6">
        <v>72.989999999999995</v>
      </c>
      <c r="O32" s="83">
        <v>77</v>
      </c>
      <c r="P32" s="6">
        <v>82</v>
      </c>
      <c r="Q32" s="47">
        <f t="shared" si="0"/>
        <v>77.182000000000002</v>
      </c>
      <c r="R32" s="47">
        <f>IFERROR(AVERAGE(F32,H32,J32,L32,N32,P32),"")</f>
        <v>70.537499999999994</v>
      </c>
      <c r="S32" s="48">
        <f>IFERROR(Table_PV_April_2011[[#This Row],[Gemiddelde 2026]]/Table_PV_April_2011[[#This Row],[Gemiddelde 2025]]-1,"")</f>
        <v>9.4198121566542836E-2</v>
      </c>
    </row>
    <row r="33" spans="1:19" ht="15.75" x14ac:dyDescent="0.25">
      <c r="A33" s="5">
        <v>31</v>
      </c>
      <c r="B33" s="31" t="s">
        <v>37</v>
      </c>
      <c r="C33" s="33" t="s">
        <v>24</v>
      </c>
      <c r="D33" s="31" t="s">
        <v>41</v>
      </c>
      <c r="E33" s="44"/>
      <c r="F33" s="6"/>
      <c r="G33" s="6"/>
      <c r="H33" s="6"/>
      <c r="I33" s="6"/>
      <c r="J33" s="6"/>
      <c r="K33" s="6">
        <v>149</v>
      </c>
      <c r="L33" s="6"/>
      <c r="M33" s="6"/>
      <c r="N33" s="6">
        <v>98.99</v>
      </c>
      <c r="O33" s="6">
        <v>110</v>
      </c>
      <c r="P33" s="6">
        <v>110</v>
      </c>
      <c r="Q33" s="47">
        <f t="shared" si="0"/>
        <v>129.5</v>
      </c>
      <c r="R33" s="47">
        <f>IFERROR(AVERAGE(F33,H33,J33,L33,N33,P33),"")</f>
        <v>104.495</v>
      </c>
      <c r="S33" s="48">
        <f>IFERROR(Table_PV_April_2011[[#This Row],[Gemiddelde 2026]]/Table_PV_April_2011[[#This Row],[Gemiddelde 2025]]-1,"")</f>
        <v>0.23929374611225418</v>
      </c>
    </row>
    <row r="34" spans="1:19" ht="15.75" x14ac:dyDescent="0.25">
      <c r="A34" s="5">
        <v>32</v>
      </c>
      <c r="B34" s="30" t="s">
        <v>37</v>
      </c>
      <c r="C34" s="32" t="s">
        <v>42</v>
      </c>
      <c r="D34" s="30" t="s">
        <v>43</v>
      </c>
      <c r="E34" s="77">
        <v>104.99</v>
      </c>
      <c r="F34" s="6">
        <v>109.99</v>
      </c>
      <c r="G34" s="6"/>
      <c r="H34" s="6"/>
      <c r="I34" s="6"/>
      <c r="J34" s="6"/>
      <c r="K34" s="6">
        <v>185</v>
      </c>
      <c r="L34" s="6"/>
      <c r="M34" s="6">
        <v>82.99</v>
      </c>
      <c r="N34" s="6"/>
      <c r="O34" s="83">
        <v>107</v>
      </c>
      <c r="P34" s="6">
        <v>125</v>
      </c>
      <c r="Q34" s="47">
        <f t="shared" si="0"/>
        <v>119.995</v>
      </c>
      <c r="R34" s="47">
        <f>IFERROR(AVERAGE(F34,H34,J34,L34,N34,P34),"")</f>
        <v>117.495</v>
      </c>
      <c r="S34" s="48">
        <f>IFERROR(Table_PV_April_2011[[#This Row],[Gemiddelde 2026]]/Table_PV_April_2011[[#This Row],[Gemiddelde 2025]]-1,"")</f>
        <v>2.1277501170262614E-2</v>
      </c>
    </row>
    <row r="35" spans="1:19" ht="15.75" x14ac:dyDescent="0.25">
      <c r="A35" s="5">
        <v>33</v>
      </c>
      <c r="B35" s="31" t="s">
        <v>37</v>
      </c>
      <c r="C35" s="33" t="s">
        <v>42</v>
      </c>
      <c r="D35" s="31" t="s">
        <v>41</v>
      </c>
      <c r="E35" s="44"/>
      <c r="F35" s="6"/>
      <c r="G35" s="6"/>
      <c r="H35" s="6"/>
      <c r="I35" s="6"/>
      <c r="J35" s="6"/>
      <c r="K35" s="6">
        <v>239</v>
      </c>
      <c r="L35" s="6"/>
      <c r="M35" s="6"/>
      <c r="N35" s="6">
        <v>107.99</v>
      </c>
      <c r="O35" s="6">
        <v>145</v>
      </c>
      <c r="P35" s="6">
        <v>145</v>
      </c>
      <c r="Q35" s="47">
        <f t="shared" si="0"/>
        <v>192</v>
      </c>
      <c r="R35" s="47">
        <f>IFERROR(AVERAGE(F35,H35,J35,L35,N35,P35),"")</f>
        <v>126.495</v>
      </c>
      <c r="S35" s="48">
        <f>IFERROR(Table_PV_April_2011[[#This Row],[Gemiddelde 2026]]/Table_PV_April_2011[[#This Row],[Gemiddelde 2025]]-1,"")</f>
        <v>0.51784655519981015</v>
      </c>
    </row>
    <row r="36" spans="1:19" ht="15.75" x14ac:dyDescent="0.25">
      <c r="A36" s="5">
        <v>34</v>
      </c>
      <c r="B36" s="30" t="s">
        <v>44</v>
      </c>
      <c r="C36" s="32"/>
      <c r="D36" s="30" t="s">
        <v>45</v>
      </c>
      <c r="E36" s="45"/>
      <c r="F36" s="6">
        <v>16.989999999999998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47" t="str">
        <f t="shared" si="0"/>
        <v/>
      </c>
      <c r="R36" s="47">
        <f>IFERROR(AVERAGE(F36,H36,J36,L36,N36,P36),"")</f>
        <v>16.989999999999998</v>
      </c>
      <c r="S36" s="48" t="str">
        <f>IFERROR(Table_PV_April_2011[[#This Row],[Gemiddelde 2026]]/Table_PV_April_2011[[#This Row],[Gemiddelde 2025]]-1,"")</f>
        <v/>
      </c>
    </row>
    <row r="37" spans="1:19" ht="15.75" x14ac:dyDescent="0.25">
      <c r="A37" s="5">
        <v>35</v>
      </c>
      <c r="B37" s="31" t="s">
        <v>46</v>
      </c>
      <c r="C37" s="33" t="s">
        <v>47</v>
      </c>
      <c r="D37" s="31" t="s">
        <v>48</v>
      </c>
      <c r="E37" s="44">
        <v>72.489999999999995</v>
      </c>
      <c r="F37" s="6"/>
      <c r="G37" s="6"/>
      <c r="H37" s="6"/>
      <c r="I37" s="6"/>
      <c r="J37" s="6"/>
      <c r="K37" s="6"/>
      <c r="L37" s="6"/>
      <c r="M37" s="6">
        <v>79.989999999999995</v>
      </c>
      <c r="N37" s="6">
        <v>79.989999999999995</v>
      </c>
      <c r="O37" s="6"/>
      <c r="P37" s="6"/>
      <c r="Q37" s="47">
        <f t="shared" si="0"/>
        <v>76.239999999999995</v>
      </c>
      <c r="R37" s="47">
        <f>IFERROR(AVERAGE(F37,H37,J37,L37,N37,P37),"")</f>
        <v>79.989999999999995</v>
      </c>
      <c r="S37" s="48">
        <f>IFERROR(Table_PV_April_2011[[#This Row],[Gemiddelde 2026]]/Table_PV_April_2011[[#This Row],[Gemiddelde 2025]]-1,"")</f>
        <v>-4.6880860107513467E-2</v>
      </c>
    </row>
    <row r="38" spans="1:19" ht="15.75" x14ac:dyDescent="0.25">
      <c r="A38" s="5">
        <v>36</v>
      </c>
      <c r="B38" s="22" t="s">
        <v>46</v>
      </c>
      <c r="C38" s="24" t="s">
        <v>50</v>
      </c>
      <c r="D38" s="22" t="s">
        <v>48</v>
      </c>
      <c r="E38" s="43">
        <v>79.989999999999995</v>
      </c>
      <c r="F38" s="6"/>
      <c r="G38" s="6"/>
      <c r="H38" s="6"/>
      <c r="I38" s="6"/>
      <c r="J38" s="6"/>
      <c r="K38" s="6"/>
      <c r="L38" s="6"/>
      <c r="M38" s="6">
        <v>81.790000000000006</v>
      </c>
      <c r="N38" s="6">
        <v>81.790000000000006</v>
      </c>
      <c r="O38" s="6"/>
      <c r="P38" s="6"/>
      <c r="Q38" s="47">
        <f t="shared" si="0"/>
        <v>80.89</v>
      </c>
      <c r="R38" s="47">
        <f>IFERROR(AVERAGE(F38,H38,J38,L38,N38,P38),"")</f>
        <v>81.790000000000006</v>
      </c>
      <c r="S38" s="48">
        <f>IFERROR(Table_PV_April_2011[[#This Row],[Gemiddelde 2026]]/Table_PV_April_2011[[#This Row],[Gemiddelde 2025]]-1,"")</f>
        <v>-1.1003790194400342E-2</v>
      </c>
    </row>
    <row r="39" spans="1:19" ht="15.75" x14ac:dyDescent="0.25">
      <c r="A39" s="5">
        <v>37</v>
      </c>
      <c r="B39" s="21" t="s">
        <v>46</v>
      </c>
      <c r="C39" s="23" t="s">
        <v>51</v>
      </c>
      <c r="D39" s="21" t="s">
        <v>49</v>
      </c>
      <c r="E39" s="42">
        <v>87.49</v>
      </c>
      <c r="F39" s="6"/>
      <c r="G39" s="6"/>
      <c r="H39" s="6"/>
      <c r="I39" s="6"/>
      <c r="J39" s="6"/>
      <c r="K39" s="6"/>
      <c r="L39" s="6"/>
      <c r="M39" s="6">
        <v>89.99</v>
      </c>
      <c r="N39" s="6">
        <v>89.99</v>
      </c>
      <c r="O39" s="6"/>
      <c r="P39" s="6"/>
      <c r="Q39" s="47">
        <f t="shared" si="0"/>
        <v>88.74</v>
      </c>
      <c r="R39" s="47">
        <f>IFERROR(AVERAGE(F39,H39,J39,L39,N39,P39),"")</f>
        <v>89.99</v>
      </c>
      <c r="S39" s="48">
        <f>IFERROR(Table_PV_April_2011[[#This Row],[Gemiddelde 2026]]/Table_PV_April_2011[[#This Row],[Gemiddelde 2025]]-1,"")</f>
        <v>-1.3890432270252218E-2</v>
      </c>
    </row>
    <row r="40" spans="1:19" ht="15.75" x14ac:dyDescent="0.25">
      <c r="A40" s="5">
        <v>38</v>
      </c>
      <c r="B40" s="30" t="s">
        <v>53</v>
      </c>
      <c r="C40" s="32" t="s">
        <v>54</v>
      </c>
      <c r="D40" s="30" t="s">
        <v>55</v>
      </c>
      <c r="E40" s="45">
        <v>129.99</v>
      </c>
      <c r="F40" s="6"/>
      <c r="G40" s="83">
        <v>174.9</v>
      </c>
      <c r="H40" s="6">
        <v>182.22</v>
      </c>
      <c r="I40" s="6"/>
      <c r="J40" s="6"/>
      <c r="K40" s="6"/>
      <c r="L40" s="6"/>
      <c r="M40" s="6">
        <v>229</v>
      </c>
      <c r="N40" s="6"/>
      <c r="O40" s="6"/>
      <c r="P40" s="6"/>
      <c r="Q40" s="47">
        <f t="shared" si="0"/>
        <v>177.96333333333334</v>
      </c>
      <c r="R40" s="47">
        <f>IFERROR(AVERAGE(F40,H40,J40,L40,N40,P40),"")</f>
        <v>182.22</v>
      </c>
      <c r="S40" s="48">
        <f>IFERROR(Table_PV_April_2011[[#This Row],[Gemiddelde 2026]]/Table_PV_April_2011[[#This Row],[Gemiddelde 2025]]-1,"")</f>
        <v>-2.3360040976109442E-2</v>
      </c>
    </row>
    <row r="41" spans="1:19" ht="15.75" x14ac:dyDescent="0.25">
      <c r="A41" s="5">
        <v>39</v>
      </c>
      <c r="B41" s="31" t="s">
        <v>53</v>
      </c>
      <c r="C41" s="33" t="s">
        <v>56</v>
      </c>
      <c r="D41" s="31" t="s">
        <v>57</v>
      </c>
      <c r="E41" s="44">
        <v>99.99</v>
      </c>
      <c r="F41" s="6"/>
      <c r="G41" s="6">
        <v>129.27000000000001</v>
      </c>
      <c r="H41" s="6">
        <v>129.27000000000001</v>
      </c>
      <c r="I41" s="6"/>
      <c r="J41" s="6"/>
      <c r="K41" s="6"/>
      <c r="L41" s="6"/>
      <c r="M41" s="6">
        <v>149</v>
      </c>
      <c r="N41" s="6"/>
      <c r="O41" s="6"/>
      <c r="P41" s="6"/>
      <c r="Q41" s="47">
        <f t="shared" si="0"/>
        <v>126.08666666666666</v>
      </c>
      <c r="R41" s="47">
        <f>IFERROR(AVERAGE(F41,H41,J41,L41,N41,P41),"")</f>
        <v>129.27000000000001</v>
      </c>
      <c r="S41" s="48">
        <f>IFERROR(Table_PV_April_2011[[#This Row],[Gemiddelde 2026]]/Table_PV_April_2011[[#This Row],[Gemiddelde 2025]]-1,"")</f>
        <v>-2.4625460921585463E-2</v>
      </c>
    </row>
    <row r="42" spans="1:19" ht="15.75" x14ac:dyDescent="0.25">
      <c r="A42" s="5">
        <v>40</v>
      </c>
      <c r="B42" s="30" t="s">
        <v>58</v>
      </c>
      <c r="C42" s="32" t="s">
        <v>59</v>
      </c>
      <c r="D42" s="30" t="s">
        <v>57</v>
      </c>
      <c r="E42" s="45">
        <v>119.99</v>
      </c>
      <c r="F42" s="6"/>
      <c r="G42" s="6"/>
      <c r="H42" s="6">
        <v>121.9</v>
      </c>
      <c r="I42" s="6"/>
      <c r="J42" s="6"/>
      <c r="K42" s="6"/>
      <c r="L42" s="6"/>
      <c r="M42" s="6">
        <v>109</v>
      </c>
      <c r="N42" s="6">
        <v>109</v>
      </c>
      <c r="O42" s="6"/>
      <c r="P42" s="6"/>
      <c r="Q42" s="47">
        <f t="shared" si="0"/>
        <v>114.495</v>
      </c>
      <c r="R42" s="47">
        <f>IFERROR(AVERAGE(F42,H42,J42,L42,N42,P42),"")</f>
        <v>115.45</v>
      </c>
      <c r="S42" s="48">
        <f>IFERROR(Table_PV_April_2011[[#This Row],[Gemiddelde 2026]]/Table_PV_April_2011[[#This Row],[Gemiddelde 2025]]-1,"")</f>
        <v>-8.2719792117800228E-3</v>
      </c>
    </row>
    <row r="43" spans="1:19" ht="15.75" x14ac:dyDescent="0.25">
      <c r="A43" s="5">
        <v>41</v>
      </c>
      <c r="B43" s="31" t="s">
        <v>58</v>
      </c>
      <c r="C43" s="33" t="s">
        <v>60</v>
      </c>
      <c r="D43" s="31" t="s">
        <v>61</v>
      </c>
      <c r="E43" s="44">
        <v>169.99</v>
      </c>
      <c r="F43" s="6"/>
      <c r="G43" s="6"/>
      <c r="H43" s="6">
        <v>217.3</v>
      </c>
      <c r="I43" s="6"/>
      <c r="J43" s="6"/>
      <c r="K43" s="6"/>
      <c r="L43" s="6"/>
      <c r="M43" s="6">
        <v>199.99</v>
      </c>
      <c r="N43" s="6">
        <v>199.99</v>
      </c>
      <c r="O43" s="6"/>
      <c r="P43" s="6"/>
      <c r="Q43" s="47">
        <f t="shared" si="0"/>
        <v>184.99</v>
      </c>
      <c r="R43" s="47">
        <f>IFERROR(AVERAGE(F43,H43,J43,L43,N43,P43),"")</f>
        <v>208.64500000000001</v>
      </c>
      <c r="S43" s="48">
        <f>IFERROR(Table_PV_April_2011[[#This Row],[Gemiddelde 2026]]/Table_PV_April_2011[[#This Row],[Gemiddelde 2025]]-1,"")</f>
        <v>-0.11337439190970311</v>
      </c>
    </row>
    <row r="44" spans="1:19" ht="15.75" x14ac:dyDescent="0.25">
      <c r="A44" s="5">
        <v>42</v>
      </c>
      <c r="B44" s="30" t="s">
        <v>62</v>
      </c>
      <c r="C44" s="32"/>
      <c r="D44" s="30" t="s">
        <v>63</v>
      </c>
      <c r="E44" s="45">
        <v>14.5</v>
      </c>
      <c r="F44" s="6"/>
      <c r="G44" s="6"/>
      <c r="H44" s="6">
        <v>16.54</v>
      </c>
      <c r="I44" s="6"/>
      <c r="J44" s="6"/>
      <c r="K44" s="6"/>
      <c r="L44" s="6"/>
      <c r="M44" s="82">
        <v>14.75</v>
      </c>
      <c r="N44" s="6">
        <v>14.35</v>
      </c>
      <c r="O44" s="6"/>
      <c r="P44" s="6"/>
      <c r="Q44" s="47">
        <f t="shared" si="0"/>
        <v>14.625</v>
      </c>
      <c r="R44" s="47">
        <f>IFERROR(AVERAGE(F44,H44,J44,L44,N44,P44),"")</f>
        <v>15.445</v>
      </c>
      <c r="S44" s="48">
        <f>IFERROR(Table_PV_April_2011[[#This Row],[Gemiddelde 2026]]/Table_PV_April_2011[[#This Row],[Gemiddelde 2025]]-1,"")</f>
        <v>-5.3091615409517678E-2</v>
      </c>
    </row>
    <row r="45" spans="1:19" ht="15.75" x14ac:dyDescent="0.25">
      <c r="A45" s="5">
        <v>43</v>
      </c>
      <c r="B45" s="31" t="s">
        <v>62</v>
      </c>
      <c r="C45" s="33"/>
      <c r="D45" s="31" t="s">
        <v>64</v>
      </c>
      <c r="E45" s="44">
        <v>17.399999999999999</v>
      </c>
      <c r="F45" s="6"/>
      <c r="G45" s="6"/>
      <c r="H45" s="6">
        <v>19.84</v>
      </c>
      <c r="I45" s="6"/>
      <c r="J45" s="6"/>
      <c r="K45" s="6"/>
      <c r="L45" s="6"/>
      <c r="M45" s="82">
        <v>17.75</v>
      </c>
      <c r="N45" s="6">
        <v>17.2</v>
      </c>
      <c r="O45" s="6"/>
      <c r="P45" s="6"/>
      <c r="Q45" s="47">
        <f t="shared" si="0"/>
        <v>17.574999999999999</v>
      </c>
      <c r="R45" s="47">
        <f>IFERROR(AVERAGE(F45,H45,J45,L45,N45,P45),"")</f>
        <v>18.52</v>
      </c>
      <c r="S45" s="48">
        <f>IFERROR(Table_PV_April_2011[[#This Row],[Gemiddelde 2026]]/Table_PV_April_2011[[#This Row],[Gemiddelde 2025]]-1,"")</f>
        <v>-5.1025917926565856E-2</v>
      </c>
    </row>
    <row r="46" spans="1:19" ht="15.75" x14ac:dyDescent="0.25">
      <c r="A46" s="5">
        <v>44</v>
      </c>
      <c r="B46" s="30" t="s">
        <v>62</v>
      </c>
      <c r="C46" s="32"/>
      <c r="D46" s="30" t="s">
        <v>65</v>
      </c>
      <c r="E46" s="45">
        <v>20.3</v>
      </c>
      <c r="F46" s="6"/>
      <c r="G46" s="6"/>
      <c r="H46" s="6">
        <v>23.15</v>
      </c>
      <c r="I46" s="6"/>
      <c r="J46" s="6"/>
      <c r="K46" s="6"/>
      <c r="L46" s="6"/>
      <c r="M46" s="82">
        <v>21</v>
      </c>
      <c r="N46" s="6">
        <v>19.989999999999998</v>
      </c>
      <c r="O46" s="6"/>
      <c r="P46" s="6"/>
      <c r="Q46" s="47">
        <f t="shared" si="0"/>
        <v>20.65</v>
      </c>
      <c r="R46" s="47">
        <f>IFERROR(AVERAGE(F46,H46,J46,L46,N46,P46),"")</f>
        <v>21.57</v>
      </c>
      <c r="S46" s="48">
        <f>IFERROR(Table_PV_April_2011[[#This Row],[Gemiddelde 2026]]/Table_PV_April_2011[[#This Row],[Gemiddelde 2025]]-1,"")</f>
        <v>-4.265183124710259E-2</v>
      </c>
    </row>
    <row r="47" spans="1:19" ht="15.75" x14ac:dyDescent="0.25">
      <c r="A47" s="5">
        <v>45</v>
      </c>
      <c r="B47" s="31" t="s">
        <v>62</v>
      </c>
      <c r="C47" s="33"/>
      <c r="D47" s="31" t="s">
        <v>66</v>
      </c>
      <c r="E47" s="44">
        <v>23.2</v>
      </c>
      <c r="F47" s="6"/>
      <c r="G47" s="6"/>
      <c r="H47" s="6">
        <v>26.46</v>
      </c>
      <c r="I47" s="6"/>
      <c r="J47" s="6"/>
      <c r="K47" s="6"/>
      <c r="L47" s="6"/>
      <c r="M47" s="82">
        <v>23.6</v>
      </c>
      <c r="N47" s="6">
        <v>22.99</v>
      </c>
      <c r="O47" s="6"/>
      <c r="P47" s="6"/>
      <c r="Q47" s="47">
        <f t="shared" si="0"/>
        <v>23.4</v>
      </c>
      <c r="R47" s="47">
        <f>IFERROR(AVERAGE(F47,H47,J47,L47,N47,P47),"")</f>
        <v>24.725000000000001</v>
      </c>
      <c r="S47" s="48">
        <f>IFERROR(Table_PV_April_2011[[#This Row],[Gemiddelde 2026]]/Table_PV_April_2011[[#This Row],[Gemiddelde 2025]]-1,"")</f>
        <v>-5.3589484327603798E-2</v>
      </c>
    </row>
    <row r="48" spans="1:19" ht="15.75" x14ac:dyDescent="0.25">
      <c r="A48" s="5">
        <v>46</v>
      </c>
      <c r="B48" s="30" t="s">
        <v>62</v>
      </c>
      <c r="C48" s="32"/>
      <c r="D48" s="30" t="s">
        <v>67</v>
      </c>
      <c r="E48" s="45">
        <v>26.1</v>
      </c>
      <c r="F48" s="6"/>
      <c r="G48" s="6"/>
      <c r="H48" s="6">
        <v>29.76</v>
      </c>
      <c r="I48" s="6"/>
      <c r="J48" s="6"/>
      <c r="K48" s="6"/>
      <c r="L48" s="6"/>
      <c r="M48" s="82">
        <v>26.59</v>
      </c>
      <c r="N48" s="6">
        <v>25.99</v>
      </c>
      <c r="O48" s="6"/>
      <c r="P48" s="6"/>
      <c r="Q48" s="47">
        <f t="shared" si="0"/>
        <v>26.344999999999999</v>
      </c>
      <c r="R48" s="47">
        <f>IFERROR(AVERAGE(F48,H48,J48,L48,N48,P48),"")</f>
        <v>27.875</v>
      </c>
      <c r="S48" s="48">
        <f>IFERROR(Table_PV_April_2011[[#This Row],[Gemiddelde 2026]]/Table_PV_April_2011[[#This Row],[Gemiddelde 2025]]-1,"")</f>
        <v>-5.488789237668168E-2</v>
      </c>
    </row>
    <row r="49" spans="1:19" ht="15.75" x14ac:dyDescent="0.25">
      <c r="A49" s="5">
        <v>47</v>
      </c>
      <c r="B49" s="31" t="s">
        <v>62</v>
      </c>
      <c r="C49" s="33"/>
      <c r="D49" s="31" t="s">
        <v>68</v>
      </c>
      <c r="E49" s="44"/>
      <c r="F49" s="6"/>
      <c r="G49" s="6"/>
      <c r="H49" s="6">
        <v>33.07</v>
      </c>
      <c r="I49" s="6"/>
      <c r="J49" s="6"/>
      <c r="K49" s="6"/>
      <c r="L49" s="6"/>
      <c r="M49" s="6">
        <v>34.99</v>
      </c>
      <c r="N49" s="6">
        <v>34.99</v>
      </c>
      <c r="O49" s="6"/>
      <c r="P49" s="6"/>
      <c r="Q49" s="47">
        <f t="shared" si="0"/>
        <v>34.99</v>
      </c>
      <c r="R49" s="47">
        <f>IFERROR(AVERAGE(F49,H49,J49,L49,N49,P49),"")</f>
        <v>34.03</v>
      </c>
      <c r="S49" s="48">
        <f>IFERROR(Table_PV_April_2011[[#This Row],[Gemiddelde 2026]]/Table_PV_April_2011[[#This Row],[Gemiddelde 2025]]-1,"")</f>
        <v>2.8210402585953531E-2</v>
      </c>
    </row>
    <row r="50" spans="1:19" ht="15.75" x14ac:dyDescent="0.25">
      <c r="A50" s="5">
        <v>48</v>
      </c>
      <c r="B50" s="30" t="s">
        <v>62</v>
      </c>
      <c r="C50" s="32"/>
      <c r="D50" s="30" t="s">
        <v>69</v>
      </c>
      <c r="E50" s="56">
        <v>19</v>
      </c>
      <c r="F50" s="6">
        <v>18.5</v>
      </c>
      <c r="G50" s="6">
        <v>19.93</v>
      </c>
      <c r="H50" s="6">
        <v>19.93</v>
      </c>
      <c r="I50" s="6"/>
      <c r="J50" s="6"/>
      <c r="K50" s="6"/>
      <c r="L50" s="6"/>
      <c r="M50" s="82">
        <v>19.600000000000001</v>
      </c>
      <c r="N50" s="6">
        <v>17.95</v>
      </c>
      <c r="O50" s="6"/>
      <c r="P50" s="6"/>
      <c r="Q50" s="47">
        <f t="shared" si="0"/>
        <v>19.510000000000002</v>
      </c>
      <c r="R50" s="47">
        <f>IFERROR(AVERAGE(F50,H50,J50,L50,N50,P50),"")</f>
        <v>18.793333333333333</v>
      </c>
      <c r="S50" s="48">
        <f>IFERROR(Table_PV_April_2011[[#This Row],[Gemiddelde 2026]]/Table_PV_April_2011[[#This Row],[Gemiddelde 2025]]-1,"")</f>
        <v>3.8134090102873497E-2</v>
      </c>
    </row>
    <row r="51" spans="1:19" ht="15.75" x14ac:dyDescent="0.25">
      <c r="A51" s="5">
        <v>49</v>
      </c>
      <c r="B51" s="31" t="s">
        <v>62</v>
      </c>
      <c r="C51" s="33"/>
      <c r="D51" s="31" t="s">
        <v>70</v>
      </c>
      <c r="E51" s="78">
        <v>22.8</v>
      </c>
      <c r="F51" s="6">
        <v>22.2</v>
      </c>
      <c r="G51" s="6">
        <v>23.91</v>
      </c>
      <c r="H51" s="6">
        <v>23.91</v>
      </c>
      <c r="I51" s="6"/>
      <c r="J51" s="6"/>
      <c r="K51" s="6"/>
      <c r="L51" s="6"/>
      <c r="M51" s="82">
        <v>23.5</v>
      </c>
      <c r="N51" s="6">
        <v>21.59</v>
      </c>
      <c r="O51" s="6"/>
      <c r="P51" s="6"/>
      <c r="Q51" s="47">
        <f t="shared" si="0"/>
        <v>23.403333333333336</v>
      </c>
      <c r="R51" s="47">
        <f>IFERROR(AVERAGE(F51,H51,J51,L51,N51,P51),"")</f>
        <v>22.566666666666666</v>
      </c>
      <c r="S51" s="48">
        <f>IFERROR(Table_PV_April_2011[[#This Row],[Gemiddelde 2026]]/Table_PV_April_2011[[#This Row],[Gemiddelde 2025]]-1,"")</f>
        <v>3.7075332348596834E-2</v>
      </c>
    </row>
    <row r="52" spans="1:19" ht="15.75" x14ac:dyDescent="0.25">
      <c r="A52" s="5">
        <v>50</v>
      </c>
      <c r="B52" s="30" t="s">
        <v>62</v>
      </c>
      <c r="C52" s="32"/>
      <c r="D52" s="30" t="s">
        <v>71</v>
      </c>
      <c r="E52" s="56">
        <v>26.6</v>
      </c>
      <c r="F52" s="7">
        <v>25.9</v>
      </c>
      <c r="G52" s="7">
        <v>27.9</v>
      </c>
      <c r="H52" s="7">
        <v>27.9</v>
      </c>
      <c r="I52" s="7"/>
      <c r="J52" s="7"/>
      <c r="K52" s="7"/>
      <c r="L52" s="7"/>
      <c r="M52" s="84">
        <v>27.99</v>
      </c>
      <c r="N52" s="7">
        <v>25.2</v>
      </c>
      <c r="O52" s="7"/>
      <c r="P52" s="7"/>
      <c r="Q52" s="47">
        <f t="shared" si="0"/>
        <v>27.496666666666666</v>
      </c>
      <c r="R52" s="47">
        <f>IFERROR(AVERAGE(F52,H52,J52,L52,N52,P52),"")</f>
        <v>26.333333333333332</v>
      </c>
      <c r="S52" s="48">
        <f>IFERROR(Table_PV_April_2011[[#This Row],[Gemiddelde 2026]]/Table_PV_April_2011[[#This Row],[Gemiddelde 2025]]-1,"")</f>
        <v>4.4177215189873387E-2</v>
      </c>
    </row>
    <row r="53" spans="1:19" ht="15.75" x14ac:dyDescent="0.25">
      <c r="A53" s="5">
        <v>51</v>
      </c>
      <c r="B53" s="31" t="s">
        <v>62</v>
      </c>
      <c r="C53" s="33"/>
      <c r="D53" s="31" t="s">
        <v>72</v>
      </c>
      <c r="E53" s="78">
        <v>30.4</v>
      </c>
      <c r="F53" s="7">
        <v>29.6</v>
      </c>
      <c r="G53" s="7">
        <v>31.88</v>
      </c>
      <c r="H53" s="7">
        <v>31.88</v>
      </c>
      <c r="I53" s="7"/>
      <c r="J53" s="7"/>
      <c r="K53" s="7"/>
      <c r="L53" s="7"/>
      <c r="M53" s="84">
        <v>31.4</v>
      </c>
      <c r="N53" s="7">
        <v>28.79</v>
      </c>
      <c r="O53" s="7"/>
      <c r="P53" s="7"/>
      <c r="Q53" s="47">
        <f t="shared" si="0"/>
        <v>31.22666666666667</v>
      </c>
      <c r="R53" s="47">
        <f>IFERROR(AVERAGE(F53,H53,J53,L53,N53,P53),"")</f>
        <v>30.090000000000003</v>
      </c>
      <c r="S53" s="48">
        <f>IFERROR(Table_PV_April_2011[[#This Row],[Gemiddelde 2026]]/Table_PV_April_2011[[#This Row],[Gemiddelde 2025]]-1,"")</f>
        <v>3.7775562202281954E-2</v>
      </c>
    </row>
    <row r="54" spans="1:19" ht="15.75" x14ac:dyDescent="0.25">
      <c r="A54" s="5">
        <v>52</v>
      </c>
      <c r="B54" s="30" t="s">
        <v>62</v>
      </c>
      <c r="C54" s="32"/>
      <c r="D54" s="30" t="s">
        <v>73</v>
      </c>
      <c r="E54" s="56">
        <v>34.200000000000003</v>
      </c>
      <c r="F54" s="6">
        <v>33.31</v>
      </c>
      <c r="G54" s="6"/>
      <c r="H54" s="7">
        <v>35.869999999999997</v>
      </c>
      <c r="I54" s="7"/>
      <c r="J54" s="7"/>
      <c r="K54" s="7"/>
      <c r="L54" s="7"/>
      <c r="M54" s="84">
        <v>35.450000000000003</v>
      </c>
      <c r="N54" s="7">
        <v>32.299999999999997</v>
      </c>
      <c r="O54" s="7"/>
      <c r="P54" s="7"/>
      <c r="Q54" s="47">
        <f t="shared" si="0"/>
        <v>34.825000000000003</v>
      </c>
      <c r="R54" s="47">
        <f>IFERROR(AVERAGE(F54,H54,J54,L54,N54,P54),"")</f>
        <v>33.826666666666668</v>
      </c>
      <c r="S54" s="48">
        <f>IFERROR(Table_PV_April_2011[[#This Row],[Gemiddelde 2026]]/Table_PV_April_2011[[#This Row],[Gemiddelde 2025]]-1,"")</f>
        <v>2.9513204572329643E-2</v>
      </c>
    </row>
    <row r="55" spans="1:19" ht="15.75" x14ac:dyDescent="0.25">
      <c r="A55" s="5">
        <v>53</v>
      </c>
      <c r="B55" s="31" t="s">
        <v>62</v>
      </c>
      <c r="C55" s="33"/>
      <c r="D55" s="31" t="s">
        <v>74</v>
      </c>
      <c r="E55" s="78">
        <v>38</v>
      </c>
      <c r="F55" s="7">
        <v>37</v>
      </c>
      <c r="G55" s="7"/>
      <c r="H55" s="7">
        <v>39.86</v>
      </c>
      <c r="I55" s="7"/>
      <c r="J55" s="7"/>
      <c r="K55" s="7"/>
      <c r="L55" s="7"/>
      <c r="M55" s="84">
        <v>39.25</v>
      </c>
      <c r="N55" s="7">
        <v>35.9</v>
      </c>
      <c r="O55" s="7"/>
      <c r="P55" s="7"/>
      <c r="Q55" s="47">
        <f t="shared" si="0"/>
        <v>38.625</v>
      </c>
      <c r="R55" s="47">
        <f>IFERROR(AVERAGE(F55,H55,J55,L55,N55,P55),"")</f>
        <v>37.586666666666666</v>
      </c>
      <c r="S55" s="48">
        <f>IFERROR(Table_PV_April_2011[[#This Row],[Gemiddelde 2026]]/Table_PV_April_2011[[#This Row],[Gemiddelde 2025]]-1,"")</f>
        <v>2.7625044341965221E-2</v>
      </c>
    </row>
    <row r="56" spans="1:19" ht="15.75" x14ac:dyDescent="0.25">
      <c r="A56" s="5">
        <v>54</v>
      </c>
      <c r="B56" s="30" t="s">
        <v>62</v>
      </c>
      <c r="C56" s="32"/>
      <c r="D56" s="30" t="s">
        <v>75</v>
      </c>
      <c r="E56" s="56">
        <v>26.5</v>
      </c>
      <c r="F56" s="7">
        <v>26</v>
      </c>
      <c r="G56" s="7"/>
      <c r="H56" s="7">
        <v>25.62</v>
      </c>
      <c r="I56" s="7"/>
      <c r="J56" s="7"/>
      <c r="K56" s="7"/>
      <c r="L56" s="7"/>
      <c r="M56" s="84">
        <v>26.99</v>
      </c>
      <c r="N56" s="7">
        <v>24.99</v>
      </c>
      <c r="O56" s="7"/>
      <c r="P56" s="7"/>
      <c r="Q56" s="47">
        <f t="shared" si="0"/>
        <v>26.744999999999997</v>
      </c>
      <c r="R56" s="47">
        <f>IFERROR(AVERAGE(F56,H56,J56,L56,N56,P56),"")</f>
        <v>25.536666666666665</v>
      </c>
      <c r="S56" s="48">
        <f>IFERROR(Table_PV_April_2011[[#This Row],[Gemiddelde 2026]]/Table_PV_April_2011[[#This Row],[Gemiddelde 2025]]-1,"")</f>
        <v>4.7317582561023253E-2</v>
      </c>
    </row>
    <row r="57" spans="1:19" ht="15.75" x14ac:dyDescent="0.25">
      <c r="A57" s="5">
        <v>55</v>
      </c>
      <c r="B57" s="31" t="s">
        <v>62</v>
      </c>
      <c r="C57" s="33"/>
      <c r="D57" s="31" t="s">
        <v>76</v>
      </c>
      <c r="E57" s="78">
        <v>31.8</v>
      </c>
      <c r="F57" s="7">
        <v>31.2</v>
      </c>
      <c r="G57" s="7"/>
      <c r="H57" s="7">
        <v>30.74</v>
      </c>
      <c r="I57" s="7"/>
      <c r="J57" s="7"/>
      <c r="K57" s="7"/>
      <c r="L57" s="7"/>
      <c r="M57" s="84">
        <v>32.6</v>
      </c>
      <c r="N57" s="7">
        <v>29.99</v>
      </c>
      <c r="O57" s="7"/>
      <c r="P57" s="7"/>
      <c r="Q57" s="47">
        <f t="shared" si="0"/>
        <v>32.200000000000003</v>
      </c>
      <c r="R57" s="47">
        <f>IFERROR(AVERAGE(F57,H57,J57,L57,N57,P57),"")</f>
        <v>30.643333333333331</v>
      </c>
      <c r="S57" s="48">
        <f>IFERROR(Table_PV_April_2011[[#This Row],[Gemiddelde 2026]]/Table_PV_April_2011[[#This Row],[Gemiddelde 2025]]-1,"")</f>
        <v>5.0799521374959467E-2</v>
      </c>
    </row>
    <row r="58" spans="1:19" ht="15.75" x14ac:dyDescent="0.25">
      <c r="A58" s="5">
        <v>56</v>
      </c>
      <c r="B58" s="30" t="s">
        <v>62</v>
      </c>
      <c r="C58" s="32"/>
      <c r="D58" s="30" t="s">
        <v>77</v>
      </c>
      <c r="E58" s="56">
        <v>37.1</v>
      </c>
      <c r="F58" s="7">
        <v>36.4</v>
      </c>
      <c r="G58" s="7"/>
      <c r="H58" s="7">
        <v>35.86</v>
      </c>
      <c r="I58" s="7"/>
      <c r="J58" s="7"/>
      <c r="K58" s="7"/>
      <c r="L58" s="7"/>
      <c r="M58" s="84">
        <v>37.99</v>
      </c>
      <c r="N58" s="7">
        <v>35.99</v>
      </c>
      <c r="O58" s="7"/>
      <c r="P58" s="7"/>
      <c r="Q58" s="47">
        <f t="shared" si="0"/>
        <v>37.545000000000002</v>
      </c>
      <c r="R58" s="47">
        <f>IFERROR(AVERAGE(F58,H58,J58,L58,N58,P58),"")</f>
        <v>36.083333333333336</v>
      </c>
      <c r="S58" s="48">
        <f>IFERROR(Table_PV_April_2011[[#This Row],[Gemiddelde 2026]]/Table_PV_April_2011[[#This Row],[Gemiddelde 2025]]-1,"")</f>
        <v>4.0508083140877504E-2</v>
      </c>
    </row>
    <row r="59" spans="1:19" ht="15.75" x14ac:dyDescent="0.25">
      <c r="A59" s="5">
        <v>57</v>
      </c>
      <c r="B59" s="31" t="s">
        <v>62</v>
      </c>
      <c r="C59" s="33"/>
      <c r="D59" s="31" t="s">
        <v>78</v>
      </c>
      <c r="E59" s="78">
        <v>42.4</v>
      </c>
      <c r="F59" s="7">
        <v>41.61</v>
      </c>
      <c r="G59" s="7"/>
      <c r="H59" s="7">
        <v>40.99</v>
      </c>
      <c r="I59" s="7"/>
      <c r="J59" s="7"/>
      <c r="K59" s="7"/>
      <c r="L59" s="7"/>
      <c r="M59" s="84">
        <v>43.25</v>
      </c>
      <c r="N59" s="7">
        <v>39.99</v>
      </c>
      <c r="O59" s="7"/>
      <c r="P59" s="7"/>
      <c r="Q59" s="47">
        <f t="shared" si="0"/>
        <v>42.825000000000003</v>
      </c>
      <c r="R59" s="47">
        <f>IFERROR(AVERAGE(F59,H59,J59,L59,N59,P59),"")</f>
        <v>40.863333333333337</v>
      </c>
      <c r="S59" s="48">
        <f>IFERROR(Table_PV_April_2011[[#This Row],[Gemiddelde 2026]]/Table_PV_April_2011[[#This Row],[Gemiddelde 2025]]-1,"")</f>
        <v>4.8005546945101507E-2</v>
      </c>
    </row>
    <row r="60" spans="1:19" ht="15.75" x14ac:dyDescent="0.25">
      <c r="A60" s="5">
        <v>58</v>
      </c>
      <c r="B60" s="30" t="s">
        <v>62</v>
      </c>
      <c r="C60" s="32"/>
      <c r="D60" s="30" t="s">
        <v>79</v>
      </c>
      <c r="E60" s="56">
        <v>47.7</v>
      </c>
      <c r="F60" s="7">
        <v>46.8</v>
      </c>
      <c r="G60" s="7">
        <v>46.11</v>
      </c>
      <c r="H60" s="7">
        <v>46.11</v>
      </c>
      <c r="I60" s="7"/>
      <c r="J60" s="7"/>
      <c r="K60" s="7"/>
      <c r="L60" s="7"/>
      <c r="M60" s="84">
        <v>48.9</v>
      </c>
      <c r="N60" s="7">
        <v>44.99</v>
      </c>
      <c r="O60" s="7"/>
      <c r="P60" s="7"/>
      <c r="Q60" s="47">
        <f t="shared" si="0"/>
        <v>47.57</v>
      </c>
      <c r="R60" s="47">
        <f>IFERROR(AVERAGE(F60,H60,J60,L60,N60,P60),"")</f>
        <v>45.966666666666669</v>
      </c>
      <c r="S60" s="48">
        <f>IFERROR(Table_PV_April_2011[[#This Row],[Gemiddelde 2026]]/Table_PV_April_2011[[#This Row],[Gemiddelde 2025]]-1,"")</f>
        <v>3.4880348078317525E-2</v>
      </c>
    </row>
    <row r="61" spans="1:19" ht="15.75" x14ac:dyDescent="0.25">
      <c r="A61" s="5">
        <v>59</v>
      </c>
      <c r="B61" s="31" t="s">
        <v>62</v>
      </c>
      <c r="C61" s="33"/>
      <c r="D61" s="31" t="s">
        <v>80</v>
      </c>
      <c r="E61" s="78">
        <v>53</v>
      </c>
      <c r="F61" s="7">
        <v>52</v>
      </c>
      <c r="G61" s="7"/>
      <c r="H61" s="7">
        <v>51.23</v>
      </c>
      <c r="I61" s="7"/>
      <c r="J61" s="7"/>
      <c r="K61" s="7"/>
      <c r="L61" s="7"/>
      <c r="M61" s="84">
        <v>53.99</v>
      </c>
      <c r="N61" s="7">
        <v>49.99</v>
      </c>
      <c r="O61" s="7"/>
      <c r="P61" s="7"/>
      <c r="Q61" s="47">
        <f t="shared" si="0"/>
        <v>53.495000000000005</v>
      </c>
      <c r="R61" s="47">
        <f>IFERROR(AVERAGE(F61,H61,J61,L61,N61,P61),"")</f>
        <v>51.073333333333331</v>
      </c>
      <c r="S61" s="48">
        <f>IFERROR(Table_PV_April_2011[[#This Row],[Gemiddelde 2026]]/Table_PV_April_2011[[#This Row],[Gemiddelde 2025]]-1,"")</f>
        <v>4.7415481007701432E-2</v>
      </c>
    </row>
    <row r="62" spans="1:19" ht="15.75" x14ac:dyDescent="0.25">
      <c r="A62" s="5">
        <v>60</v>
      </c>
      <c r="B62" s="30" t="s">
        <v>62</v>
      </c>
      <c r="C62" s="32"/>
      <c r="D62" s="30" t="s">
        <v>81</v>
      </c>
      <c r="E62" s="77">
        <v>45.5</v>
      </c>
      <c r="F62" s="7">
        <v>47.25</v>
      </c>
      <c r="G62" s="7">
        <v>49.82</v>
      </c>
      <c r="H62" s="7">
        <v>49.82</v>
      </c>
      <c r="I62" s="7"/>
      <c r="J62" s="7"/>
      <c r="K62" s="7"/>
      <c r="L62" s="7"/>
      <c r="M62" s="84">
        <v>46.99</v>
      </c>
      <c r="N62" s="7">
        <v>45.85</v>
      </c>
      <c r="O62" s="7"/>
      <c r="P62" s="7"/>
      <c r="Q62" s="47">
        <f t="shared" si="0"/>
        <v>47.436666666666667</v>
      </c>
      <c r="R62" s="47">
        <f>IFERROR(AVERAGE(F62,H62,J62,L62,N62,P62),"")</f>
        <v>47.639999999999993</v>
      </c>
      <c r="S62" s="48">
        <f>IFERROR(Table_PV_April_2011[[#This Row],[Gemiddelde 2026]]/Table_PV_April_2011[[#This Row],[Gemiddelde 2025]]-1,"")</f>
        <v>-4.2681220263082187E-3</v>
      </c>
    </row>
    <row r="63" spans="1:19" ht="15.75" x14ac:dyDescent="0.25">
      <c r="A63" s="5">
        <v>61</v>
      </c>
      <c r="B63" s="31" t="s">
        <v>62</v>
      </c>
      <c r="C63" s="33"/>
      <c r="D63" s="31" t="s">
        <v>82</v>
      </c>
      <c r="E63" s="58">
        <v>52</v>
      </c>
      <c r="F63" s="7">
        <v>54</v>
      </c>
      <c r="G63" s="7">
        <v>56.93</v>
      </c>
      <c r="H63" s="7">
        <v>56.93</v>
      </c>
      <c r="I63" s="7"/>
      <c r="J63" s="7"/>
      <c r="K63" s="7"/>
      <c r="L63" s="7"/>
      <c r="M63" s="84">
        <v>52.99</v>
      </c>
      <c r="N63" s="7">
        <v>52.25</v>
      </c>
      <c r="O63" s="7"/>
      <c r="P63" s="7"/>
      <c r="Q63" s="47">
        <f t="shared" si="0"/>
        <v>53.973333333333336</v>
      </c>
      <c r="R63" s="47">
        <f>IFERROR(AVERAGE(F63,H63,J63,L63,N63,P63),"")</f>
        <v>54.393333333333338</v>
      </c>
      <c r="S63" s="48">
        <f>IFERROR(Table_PV_April_2011[[#This Row],[Gemiddelde 2026]]/Table_PV_April_2011[[#This Row],[Gemiddelde 2025]]-1,"")</f>
        <v>-7.7215345017772608E-3</v>
      </c>
    </row>
    <row r="64" spans="1:19" ht="15.75" x14ac:dyDescent="0.25">
      <c r="A64" s="5">
        <v>62</v>
      </c>
      <c r="B64" s="30" t="s">
        <v>62</v>
      </c>
      <c r="C64" s="32"/>
      <c r="D64" s="30" t="s">
        <v>83</v>
      </c>
      <c r="E64" s="77">
        <v>61.25</v>
      </c>
      <c r="F64" s="7">
        <v>63</v>
      </c>
      <c r="G64" s="7">
        <v>64.66</v>
      </c>
      <c r="H64" s="7">
        <v>64.66</v>
      </c>
      <c r="I64" s="7"/>
      <c r="J64" s="7"/>
      <c r="K64" s="7"/>
      <c r="L64" s="7"/>
      <c r="M64" s="84">
        <v>62.59</v>
      </c>
      <c r="N64" s="7">
        <v>59.99</v>
      </c>
      <c r="O64" s="7"/>
      <c r="P64" s="7"/>
      <c r="Q64" s="47">
        <f t="shared" si="0"/>
        <v>62.833333333333336</v>
      </c>
      <c r="R64" s="47">
        <f>IFERROR(AVERAGE(F64,H64,J64,L64,N64,P64),"")</f>
        <v>62.550000000000004</v>
      </c>
      <c r="S64" s="48">
        <f>IFERROR(Table_PV_April_2011[[#This Row],[Gemiddelde 2026]]/Table_PV_April_2011[[#This Row],[Gemiddelde 2025]]-1,"")</f>
        <v>4.5297095656806619E-3</v>
      </c>
    </row>
    <row r="65" spans="1:19" ht="15.75" x14ac:dyDescent="0.25">
      <c r="A65" s="5">
        <v>63</v>
      </c>
      <c r="B65" s="31" t="s">
        <v>62</v>
      </c>
      <c r="C65" s="33"/>
      <c r="D65" s="31" t="s">
        <v>84</v>
      </c>
      <c r="E65" s="58">
        <v>70</v>
      </c>
      <c r="F65" s="7">
        <v>72</v>
      </c>
      <c r="G65" s="7"/>
      <c r="H65" s="7">
        <v>73.89</v>
      </c>
      <c r="I65" s="7"/>
      <c r="J65" s="7"/>
      <c r="K65" s="7"/>
      <c r="L65" s="7"/>
      <c r="M65" s="84">
        <v>71.59</v>
      </c>
      <c r="N65" s="7">
        <v>69.989999999999995</v>
      </c>
      <c r="O65" s="7"/>
      <c r="P65" s="7"/>
      <c r="Q65" s="47">
        <f t="shared" si="0"/>
        <v>70.795000000000002</v>
      </c>
      <c r="R65" s="47">
        <f>IFERROR(AVERAGE(F65,H65,J65,L65,N65,P65),"")</f>
        <v>71.959999999999994</v>
      </c>
      <c r="S65" s="48">
        <f>IFERROR(Table_PV_April_2011[[#This Row],[Gemiddelde 2026]]/Table_PV_April_2011[[#This Row],[Gemiddelde 2025]]-1,"")</f>
        <v>-1.6189549749860976E-2</v>
      </c>
    </row>
    <row r="66" spans="1:19" ht="15.75" x14ac:dyDescent="0.25">
      <c r="A66" s="5">
        <v>64</v>
      </c>
      <c r="B66" s="30" t="s">
        <v>85</v>
      </c>
      <c r="C66" s="32"/>
      <c r="D66" s="30" t="s">
        <v>86</v>
      </c>
      <c r="E66" s="56">
        <v>119.99</v>
      </c>
      <c r="F66" s="7">
        <v>72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47">
        <f t="shared" si="0"/>
        <v>119.99</v>
      </c>
      <c r="R66" s="47">
        <f>IFERROR(AVERAGE(F66,H66,J66,L66,N66,P66),"")</f>
        <v>72</v>
      </c>
      <c r="S66" s="48">
        <f>IFERROR(Table_PV_April_2011[[#This Row],[Gemiddelde 2026]]/Table_PV_April_2011[[#This Row],[Gemiddelde 2025]]-1,"")</f>
        <v>0.66652777777777761</v>
      </c>
    </row>
    <row r="67" spans="1:19" ht="15.75" x14ac:dyDescent="0.25">
      <c r="A67" s="5">
        <v>65</v>
      </c>
      <c r="B67" s="31" t="s">
        <v>85</v>
      </c>
      <c r="C67" s="33"/>
      <c r="D67" s="31" t="s">
        <v>87</v>
      </c>
      <c r="E67" s="78">
        <v>99.99</v>
      </c>
      <c r="F67" s="7">
        <v>56</v>
      </c>
      <c r="G67" s="7"/>
      <c r="H67" s="7"/>
      <c r="I67" s="7"/>
      <c r="J67" s="7"/>
      <c r="K67" s="7"/>
      <c r="L67" s="7"/>
      <c r="M67" s="88">
        <v>55.29</v>
      </c>
      <c r="N67" s="7">
        <v>104</v>
      </c>
      <c r="O67" s="7"/>
      <c r="P67" s="7"/>
      <c r="Q67" s="47">
        <f t="shared" si="0"/>
        <v>77.64</v>
      </c>
      <c r="R67" s="47">
        <f>IFERROR(AVERAGE(F67,H67,J67,L67,N67,P67),"")</f>
        <v>80</v>
      </c>
      <c r="S67" s="48">
        <f>IFERROR(Table_PV_April_2011[[#This Row],[Gemiddelde 2026]]/Table_PV_April_2011[[#This Row],[Gemiddelde 2025]]-1,"")</f>
        <v>-2.9499999999999971E-2</v>
      </c>
    </row>
    <row r="68" spans="1:19" ht="15.75" x14ac:dyDescent="0.25">
      <c r="A68" s="5">
        <v>66</v>
      </c>
      <c r="B68" s="30" t="s">
        <v>85</v>
      </c>
      <c r="C68" s="32"/>
      <c r="D68" s="30" t="s">
        <v>88</v>
      </c>
      <c r="E68" s="56">
        <v>79.989999999999995</v>
      </c>
      <c r="F68" s="7">
        <v>38.4</v>
      </c>
      <c r="G68" s="7">
        <v>48.05</v>
      </c>
      <c r="H68" s="7"/>
      <c r="I68" s="7"/>
      <c r="J68" s="7"/>
      <c r="K68" s="7"/>
      <c r="L68" s="7"/>
      <c r="M68" s="84">
        <v>38.29</v>
      </c>
      <c r="N68" s="7">
        <v>37.25</v>
      </c>
      <c r="O68" s="7"/>
      <c r="P68" s="7"/>
      <c r="Q68" s="47">
        <f t="shared" ref="Q68:Q131" si="1">IFERROR(AVERAGE(E68,G68,I68,K68,M68,O68),"")</f>
        <v>55.443333333333328</v>
      </c>
      <c r="R68" s="47">
        <f>IFERROR(AVERAGE(F68,H68,J68,L68,N68,P68),"")</f>
        <v>37.825000000000003</v>
      </c>
      <c r="S68" s="48">
        <f>IFERROR(Table_PV_April_2011[[#This Row],[Gemiddelde 2026]]/Table_PV_April_2011[[#This Row],[Gemiddelde 2025]]-1,"")</f>
        <v>0.46578541528971118</v>
      </c>
    </row>
    <row r="69" spans="1:19" ht="15.75" x14ac:dyDescent="0.25">
      <c r="A69" s="5">
        <v>67</v>
      </c>
      <c r="B69" s="31" t="s">
        <v>85</v>
      </c>
      <c r="C69" s="33"/>
      <c r="D69" s="31" t="s">
        <v>89</v>
      </c>
      <c r="E69" s="78">
        <v>59.99</v>
      </c>
      <c r="F69" s="7">
        <v>28.1</v>
      </c>
      <c r="G69" s="7"/>
      <c r="H69" s="7"/>
      <c r="I69" s="7"/>
      <c r="J69" s="7"/>
      <c r="K69" s="7"/>
      <c r="L69" s="7"/>
      <c r="M69" s="84">
        <v>31.7</v>
      </c>
      <c r="N69" s="7">
        <v>27.19</v>
      </c>
      <c r="O69" s="7"/>
      <c r="P69" s="7"/>
      <c r="Q69" s="47">
        <f t="shared" si="1"/>
        <v>45.844999999999999</v>
      </c>
      <c r="R69" s="47">
        <f>IFERROR(AVERAGE(F69,H69,J69,L69,N69,P69),"")</f>
        <v>27.645000000000003</v>
      </c>
      <c r="S69" s="48">
        <f>IFERROR(Table_PV_April_2011[[#This Row],[Gemiddelde 2026]]/Table_PV_April_2011[[#This Row],[Gemiddelde 2025]]-1,"")</f>
        <v>0.65834689817326808</v>
      </c>
    </row>
    <row r="70" spans="1:19" ht="15.75" x14ac:dyDescent="0.25">
      <c r="A70" s="5">
        <v>68</v>
      </c>
      <c r="B70" s="30" t="s">
        <v>90</v>
      </c>
      <c r="C70" s="32"/>
      <c r="D70" s="30" t="s">
        <v>91</v>
      </c>
      <c r="E70" s="56">
        <v>3.69</v>
      </c>
      <c r="F70" s="7">
        <v>3.29</v>
      </c>
      <c r="G70" s="7">
        <v>2.6</v>
      </c>
      <c r="H70" s="7">
        <v>2.6</v>
      </c>
      <c r="I70" s="7"/>
      <c r="J70" s="7"/>
      <c r="K70" s="7"/>
      <c r="L70" s="7"/>
      <c r="M70" s="88">
        <v>2.99</v>
      </c>
      <c r="N70" s="7">
        <v>3.99</v>
      </c>
      <c r="O70" s="7"/>
      <c r="P70" s="7"/>
      <c r="Q70" s="47">
        <f t="shared" si="1"/>
        <v>3.0933333333333337</v>
      </c>
      <c r="R70" s="47">
        <f>IFERROR(AVERAGE(F70,H70,J70,L70,N70,P70),"")</f>
        <v>3.2933333333333334</v>
      </c>
      <c r="S70" s="48">
        <f>IFERROR(Table_PV_April_2011[[#This Row],[Gemiddelde 2026]]/Table_PV_April_2011[[#This Row],[Gemiddelde 2025]]-1,"")</f>
        <v>-6.0728744939271162E-2</v>
      </c>
    </row>
    <row r="71" spans="1:19" ht="15.75" x14ac:dyDescent="0.25">
      <c r="A71" s="5">
        <v>69</v>
      </c>
      <c r="B71" s="31" t="s">
        <v>90</v>
      </c>
      <c r="C71" s="33"/>
      <c r="D71" s="31" t="s">
        <v>92</v>
      </c>
      <c r="E71" s="78">
        <v>4.49</v>
      </c>
      <c r="F71" s="7">
        <v>3.99</v>
      </c>
      <c r="G71" s="7">
        <v>4.82</v>
      </c>
      <c r="H71" s="7">
        <v>4.82</v>
      </c>
      <c r="I71" s="7">
        <v>4.3899999999999997</v>
      </c>
      <c r="J71" s="7"/>
      <c r="K71" s="7"/>
      <c r="L71" s="7"/>
      <c r="M71" s="88">
        <v>1.59</v>
      </c>
      <c r="N71" s="7">
        <v>4.99</v>
      </c>
      <c r="O71" s="7"/>
      <c r="P71" s="7"/>
      <c r="Q71" s="47">
        <f t="shared" si="1"/>
        <v>3.8224999999999998</v>
      </c>
      <c r="R71" s="47">
        <f>IFERROR(AVERAGE(F71,H71,J71,L71,N71,P71),"")</f>
        <v>4.6000000000000005</v>
      </c>
      <c r="S71" s="48">
        <f>IFERROR(Table_PV_April_2011[[#This Row],[Gemiddelde 2026]]/Table_PV_April_2011[[#This Row],[Gemiddelde 2025]]-1,"")</f>
        <v>-0.16902173913043494</v>
      </c>
    </row>
    <row r="72" spans="1:19" ht="15.75" x14ac:dyDescent="0.25">
      <c r="A72" s="5">
        <v>70</v>
      </c>
      <c r="B72" s="30" t="s">
        <v>93</v>
      </c>
      <c r="C72" s="32"/>
      <c r="D72" s="30" t="s">
        <v>94</v>
      </c>
      <c r="E72" s="56">
        <v>21.69</v>
      </c>
      <c r="F72" s="7">
        <v>20.99</v>
      </c>
      <c r="G72" s="7">
        <v>27.56</v>
      </c>
      <c r="H72" s="7">
        <v>27.56</v>
      </c>
      <c r="I72" s="7">
        <v>24</v>
      </c>
      <c r="J72" s="7"/>
      <c r="K72" s="84">
        <v>39</v>
      </c>
      <c r="L72" s="7">
        <v>37</v>
      </c>
      <c r="M72" s="7">
        <v>25.25</v>
      </c>
      <c r="N72" s="7"/>
      <c r="O72" s="7"/>
      <c r="P72" s="7"/>
      <c r="Q72" s="47">
        <f t="shared" si="1"/>
        <v>27.5</v>
      </c>
      <c r="R72" s="47">
        <f>IFERROR(AVERAGE(F72,H72,J72,L72,N72,P72),"")</f>
        <v>28.516666666666666</v>
      </c>
      <c r="S72" s="48">
        <f>IFERROR(Table_PV_April_2011[[#This Row],[Gemiddelde 2026]]/Table_PV_April_2011[[#This Row],[Gemiddelde 2025]]-1,"")</f>
        <v>-3.5651665692577383E-2</v>
      </c>
    </row>
    <row r="73" spans="1:19" ht="15.75" x14ac:dyDescent="0.25">
      <c r="A73" s="5">
        <v>71</v>
      </c>
      <c r="B73" s="31" t="s">
        <v>93</v>
      </c>
      <c r="C73" s="33"/>
      <c r="D73" s="31" t="s">
        <v>95</v>
      </c>
      <c r="E73" s="78">
        <v>22.59</v>
      </c>
      <c r="F73" s="7">
        <v>21.99</v>
      </c>
      <c r="G73" s="7">
        <v>30.74</v>
      </c>
      <c r="H73" s="7">
        <v>30.74</v>
      </c>
      <c r="I73" s="84">
        <v>25</v>
      </c>
      <c r="J73" s="7">
        <v>21.5</v>
      </c>
      <c r="K73" s="7">
        <v>39.950000000000003</v>
      </c>
      <c r="L73" s="7">
        <v>39.950000000000003</v>
      </c>
      <c r="M73" s="7">
        <v>25.5</v>
      </c>
      <c r="N73" s="7"/>
      <c r="O73" s="7"/>
      <c r="P73" s="7"/>
      <c r="Q73" s="47">
        <f t="shared" si="1"/>
        <v>28.756</v>
      </c>
      <c r="R73" s="47">
        <f>IFERROR(AVERAGE(F73,H73,J73,L73,N73,P73),"")</f>
        <v>28.544999999999998</v>
      </c>
      <c r="S73" s="48">
        <f>IFERROR(Table_PV_April_2011[[#This Row],[Gemiddelde 2026]]/Table_PV_April_2011[[#This Row],[Gemiddelde 2025]]-1,"")</f>
        <v>7.3918374496408923E-3</v>
      </c>
    </row>
    <row r="74" spans="1:19" ht="15.75" x14ac:dyDescent="0.25">
      <c r="A74" s="5">
        <v>72</v>
      </c>
      <c r="B74" s="30" t="s">
        <v>93</v>
      </c>
      <c r="C74" s="32"/>
      <c r="D74" s="30" t="s">
        <v>96</v>
      </c>
      <c r="E74" s="56">
        <v>33.99</v>
      </c>
      <c r="F74" s="7">
        <v>32.99</v>
      </c>
      <c r="G74" s="84">
        <v>33.92</v>
      </c>
      <c r="H74" s="7">
        <v>33.39</v>
      </c>
      <c r="I74" s="7">
        <v>35</v>
      </c>
      <c r="J74" s="7">
        <v>35</v>
      </c>
      <c r="K74" s="84">
        <v>59</v>
      </c>
      <c r="L74" s="7">
        <v>48</v>
      </c>
      <c r="M74" s="84">
        <v>35.5</v>
      </c>
      <c r="N74" s="7">
        <v>32.99</v>
      </c>
      <c r="O74" s="7"/>
      <c r="P74" s="7"/>
      <c r="Q74" s="47">
        <f t="shared" si="1"/>
        <v>39.481999999999999</v>
      </c>
      <c r="R74" s="47">
        <f>IFERROR(AVERAGE(F74,H74,J74,L74,N74,P74),"")</f>
        <v>36.474000000000004</v>
      </c>
      <c r="S74" s="48">
        <f>IFERROR(Table_PV_April_2011[[#This Row],[Gemiddelde 2026]]/Table_PV_April_2011[[#This Row],[Gemiddelde 2025]]-1,"")</f>
        <v>8.24697044470033E-2</v>
      </c>
    </row>
    <row r="75" spans="1:19" ht="15.75" x14ac:dyDescent="0.25">
      <c r="A75" s="5">
        <v>73</v>
      </c>
      <c r="B75" s="21" t="s">
        <v>93</v>
      </c>
      <c r="C75" s="23"/>
      <c r="D75" s="21" t="s">
        <v>97</v>
      </c>
      <c r="E75" s="42">
        <v>55.49</v>
      </c>
      <c r="F75" s="7"/>
      <c r="G75" s="7">
        <v>59.36</v>
      </c>
      <c r="H75" s="7"/>
      <c r="I75" s="84">
        <v>85</v>
      </c>
      <c r="J75" s="7">
        <v>75</v>
      </c>
      <c r="K75" s="7">
        <v>74</v>
      </c>
      <c r="L75" s="7">
        <v>74</v>
      </c>
      <c r="M75" s="7">
        <v>59.5</v>
      </c>
      <c r="N75" s="7"/>
      <c r="O75" s="7"/>
      <c r="P75" s="7"/>
      <c r="Q75" s="47">
        <f t="shared" si="1"/>
        <v>66.67</v>
      </c>
      <c r="R75" s="47">
        <f>IFERROR(AVERAGE(F75,H75,J75,L75,N75,P75),"")</f>
        <v>74.5</v>
      </c>
      <c r="S75" s="48">
        <f>IFERROR(Table_PV_April_2011[[#This Row],[Gemiddelde 2026]]/Table_PV_April_2011[[#This Row],[Gemiddelde 2025]]-1,"")</f>
        <v>-0.10510067114093957</v>
      </c>
    </row>
    <row r="76" spans="1:19" ht="15.75" x14ac:dyDescent="0.25">
      <c r="A76" s="5">
        <v>74</v>
      </c>
      <c r="B76" s="22" t="s">
        <v>93</v>
      </c>
      <c r="C76" s="24"/>
      <c r="D76" s="22" t="s">
        <v>98</v>
      </c>
      <c r="E76" s="78">
        <v>69.989999999999995</v>
      </c>
      <c r="F76" s="7">
        <v>64.989999999999995</v>
      </c>
      <c r="G76" s="7"/>
      <c r="H76" s="7"/>
      <c r="I76" s="7">
        <v>90</v>
      </c>
      <c r="J76" s="7">
        <v>90</v>
      </c>
      <c r="K76" s="84">
        <v>129</v>
      </c>
      <c r="L76" s="7">
        <v>89.95</v>
      </c>
      <c r="M76" s="7">
        <v>84.5</v>
      </c>
      <c r="N76" s="7"/>
      <c r="O76" s="7"/>
      <c r="P76" s="7"/>
      <c r="Q76" s="47">
        <f t="shared" si="1"/>
        <v>93.372500000000002</v>
      </c>
      <c r="R76" s="47">
        <f>IFERROR(AVERAGE(F76,H76,J76,L76,N76,P76),"")</f>
        <v>81.646666666666661</v>
      </c>
      <c r="S76" s="48">
        <f>IFERROR(Table_PV_April_2011[[#This Row],[Gemiddelde 2026]]/Table_PV_April_2011[[#This Row],[Gemiddelde 2025]]-1,"")</f>
        <v>0.14361680411529365</v>
      </c>
    </row>
    <row r="77" spans="1:19" ht="15.75" x14ac:dyDescent="0.25">
      <c r="A77" s="5">
        <v>75</v>
      </c>
      <c r="B77" s="21" t="s">
        <v>93</v>
      </c>
      <c r="C77" s="23"/>
      <c r="D77" s="21" t="s">
        <v>99</v>
      </c>
      <c r="E77" s="56">
        <v>184.99</v>
      </c>
      <c r="F77" s="7">
        <v>84.99</v>
      </c>
      <c r="G77" s="7">
        <v>149.99</v>
      </c>
      <c r="H77" s="7"/>
      <c r="I77" s="7">
        <v>155</v>
      </c>
      <c r="J77" s="7">
        <v>155</v>
      </c>
      <c r="K77" s="84">
        <v>198</v>
      </c>
      <c r="L77" s="7">
        <v>119</v>
      </c>
      <c r="M77" s="7">
        <v>94.5</v>
      </c>
      <c r="N77" s="7"/>
      <c r="O77" s="7"/>
      <c r="P77" s="7"/>
      <c r="Q77" s="47">
        <f t="shared" si="1"/>
        <v>156.49600000000001</v>
      </c>
      <c r="R77" s="47">
        <f>IFERROR(AVERAGE(F77,H77,J77,L77,N77,P77),"")</f>
        <v>119.66333333333334</v>
      </c>
      <c r="S77" s="48">
        <f>IFERROR(Table_PV_April_2011[[#This Row],[Gemiddelde 2026]]/Table_PV_April_2011[[#This Row],[Gemiddelde 2025]]-1,"")</f>
        <v>0.30780244575057791</v>
      </c>
    </row>
    <row r="78" spans="1:19" ht="15.75" x14ac:dyDescent="0.25">
      <c r="A78" s="5">
        <v>76</v>
      </c>
      <c r="B78" s="22" t="s">
        <v>93</v>
      </c>
      <c r="C78" s="24"/>
      <c r="D78" s="22" t="s">
        <v>100</v>
      </c>
      <c r="E78" s="78">
        <v>259.99</v>
      </c>
      <c r="F78" s="7">
        <v>249.99</v>
      </c>
      <c r="G78" s="7"/>
      <c r="H78" s="7"/>
      <c r="I78" s="7">
        <v>220</v>
      </c>
      <c r="J78" s="7">
        <v>220</v>
      </c>
      <c r="K78" s="88">
        <v>259</v>
      </c>
      <c r="L78" s="7">
        <v>359</v>
      </c>
      <c r="M78" s="7">
        <v>149</v>
      </c>
      <c r="N78" s="7"/>
      <c r="O78" s="7"/>
      <c r="P78" s="7"/>
      <c r="Q78" s="47">
        <f t="shared" si="1"/>
        <v>221.9975</v>
      </c>
      <c r="R78" s="47">
        <f>IFERROR(AVERAGE(F78,H78,J78,L78,N78,P78),"")</f>
        <v>276.33</v>
      </c>
      <c r="S78" s="48">
        <f>IFERROR(Table_PV_April_2011[[#This Row],[Gemiddelde 2026]]/Table_PV_April_2011[[#This Row],[Gemiddelde 2025]]-1,"")</f>
        <v>-0.19662179278399006</v>
      </c>
    </row>
    <row r="79" spans="1:19" ht="15.75" x14ac:dyDescent="0.25">
      <c r="A79" s="5">
        <v>77</v>
      </c>
      <c r="B79" s="31" t="s">
        <v>101</v>
      </c>
      <c r="C79" s="33"/>
      <c r="D79" s="31" t="s">
        <v>102</v>
      </c>
      <c r="E79" s="44"/>
      <c r="F79" s="7">
        <v>63.99</v>
      </c>
      <c r="G79" s="7"/>
      <c r="H79" s="7"/>
      <c r="I79" s="7"/>
      <c r="J79" s="7"/>
      <c r="K79" s="88">
        <v>89</v>
      </c>
      <c r="L79" s="7">
        <v>115</v>
      </c>
      <c r="M79" s="7"/>
      <c r="N79" s="7"/>
      <c r="O79" s="7"/>
      <c r="P79" s="7"/>
      <c r="Q79" s="47">
        <f t="shared" si="1"/>
        <v>89</v>
      </c>
      <c r="R79" s="47">
        <f>IFERROR(AVERAGE(F79,H79,J79,L79,N79,P79),"")</f>
        <v>89.495000000000005</v>
      </c>
      <c r="S79" s="48">
        <f>IFERROR(Table_PV_April_2011[[#This Row],[Gemiddelde 2026]]/Table_PV_April_2011[[#This Row],[Gemiddelde 2025]]-1,"")</f>
        <v>-5.5310352533661788E-3</v>
      </c>
    </row>
    <row r="80" spans="1:19" ht="15.75" x14ac:dyDescent="0.25">
      <c r="A80" s="5">
        <v>78</v>
      </c>
      <c r="B80" s="30" t="s">
        <v>93</v>
      </c>
      <c r="C80" s="32" t="s">
        <v>103</v>
      </c>
      <c r="D80" s="30" t="s">
        <v>104</v>
      </c>
      <c r="E80" s="56">
        <v>4.8899999999999997</v>
      </c>
      <c r="F80" s="7">
        <v>4.6900000000000004</v>
      </c>
      <c r="G80" s="7">
        <v>3.34</v>
      </c>
      <c r="H80" s="7">
        <v>3.34</v>
      </c>
      <c r="I80" s="7">
        <v>4.25</v>
      </c>
      <c r="J80" s="7">
        <v>4.25</v>
      </c>
      <c r="K80" s="7">
        <v>6.5</v>
      </c>
      <c r="L80" s="7"/>
      <c r="M80" s="7"/>
      <c r="N80" s="7">
        <v>4.79</v>
      </c>
      <c r="O80" s="7"/>
      <c r="P80" s="7"/>
      <c r="Q80" s="47">
        <f t="shared" si="1"/>
        <v>4.7450000000000001</v>
      </c>
      <c r="R80" s="47">
        <f>IFERROR(AVERAGE(F80,H80,J80,L80,N80,P80),"")</f>
        <v>4.2675000000000001</v>
      </c>
      <c r="S80" s="48">
        <f>IFERROR(Table_PV_April_2011[[#This Row],[Gemiddelde 2026]]/Table_PV_April_2011[[#This Row],[Gemiddelde 2025]]-1,"")</f>
        <v>0.11189220855301696</v>
      </c>
    </row>
    <row r="81" spans="1:19" ht="15.75" x14ac:dyDescent="0.25">
      <c r="A81" s="5">
        <v>79</v>
      </c>
      <c r="B81" s="31" t="s">
        <v>93</v>
      </c>
      <c r="C81" s="33"/>
      <c r="D81" s="31" t="s">
        <v>105</v>
      </c>
      <c r="E81" s="78">
        <v>6.79</v>
      </c>
      <c r="F81" s="7">
        <v>6.49</v>
      </c>
      <c r="G81" s="84">
        <v>17.12</v>
      </c>
      <c r="H81" s="7">
        <v>6.31</v>
      </c>
      <c r="I81" s="7">
        <v>9.25</v>
      </c>
      <c r="J81" s="7">
        <v>9.25</v>
      </c>
      <c r="K81" s="7">
        <v>13.95</v>
      </c>
      <c r="L81" s="7"/>
      <c r="M81" s="7"/>
      <c r="N81" s="7">
        <v>9.99</v>
      </c>
      <c r="O81" s="7"/>
      <c r="P81" s="7"/>
      <c r="Q81" s="47">
        <f t="shared" si="1"/>
        <v>11.7775</v>
      </c>
      <c r="R81" s="47">
        <f>IFERROR(AVERAGE(F81,H81,J81,L81,N81,P81),"")</f>
        <v>8.01</v>
      </c>
      <c r="S81" s="48">
        <f>IFERROR(Table_PV_April_2011[[#This Row],[Gemiddelde 2026]]/Table_PV_April_2011[[#This Row],[Gemiddelde 2025]]-1,"")</f>
        <v>0.47034956304619224</v>
      </c>
    </row>
    <row r="82" spans="1:19" ht="15.75" x14ac:dyDescent="0.25">
      <c r="A82" s="5">
        <v>80</v>
      </c>
      <c r="B82" s="30" t="s">
        <v>106</v>
      </c>
      <c r="C82" s="32"/>
      <c r="D82" s="30" t="s">
        <v>107</v>
      </c>
      <c r="E82" s="45">
        <v>11.49</v>
      </c>
      <c r="F82" s="7"/>
      <c r="G82" s="84">
        <v>25.23</v>
      </c>
      <c r="H82" s="7">
        <v>19.88</v>
      </c>
      <c r="I82" s="7">
        <v>13.5</v>
      </c>
      <c r="J82" s="7">
        <v>13.5</v>
      </c>
      <c r="K82" s="7">
        <v>23.5</v>
      </c>
      <c r="L82" s="7"/>
      <c r="M82" s="7"/>
      <c r="N82" s="7">
        <v>10.99</v>
      </c>
      <c r="O82" s="7"/>
      <c r="P82" s="7"/>
      <c r="Q82" s="47">
        <f t="shared" si="1"/>
        <v>18.43</v>
      </c>
      <c r="R82" s="47">
        <f>IFERROR(AVERAGE(F82,H82,J82,L82,N82,P82),"")</f>
        <v>14.79</v>
      </c>
      <c r="S82" s="48">
        <f>IFERROR(Table_PV_April_2011[[#This Row],[Gemiddelde 2026]]/Table_PV_April_2011[[#This Row],[Gemiddelde 2025]]-1,"")</f>
        <v>0.24611223799864779</v>
      </c>
    </row>
    <row r="83" spans="1:19" ht="15.75" x14ac:dyDescent="0.25">
      <c r="A83" s="5">
        <v>81</v>
      </c>
      <c r="B83" s="31" t="s">
        <v>106</v>
      </c>
      <c r="C83" s="33"/>
      <c r="D83" s="31" t="s">
        <v>108</v>
      </c>
      <c r="E83" s="78">
        <v>16.989999999999998</v>
      </c>
      <c r="F83" s="7">
        <v>16.89</v>
      </c>
      <c r="G83" s="7"/>
      <c r="H83" s="7"/>
      <c r="I83" s="7">
        <v>17.5</v>
      </c>
      <c r="J83" s="7">
        <v>17.5</v>
      </c>
      <c r="K83" s="7">
        <v>35</v>
      </c>
      <c r="L83" s="7"/>
      <c r="M83" s="7"/>
      <c r="N83" s="7">
        <v>16.989999999999998</v>
      </c>
      <c r="O83" s="7"/>
      <c r="P83" s="7"/>
      <c r="Q83" s="47">
        <f t="shared" si="1"/>
        <v>23.16333333333333</v>
      </c>
      <c r="R83" s="47">
        <f>IFERROR(AVERAGE(F83,H83,J83,L83,N83,P83),"")</f>
        <v>17.126666666666665</v>
      </c>
      <c r="S83" s="48">
        <f>IFERROR(Table_PV_April_2011[[#This Row],[Gemiddelde 2026]]/Table_PV_April_2011[[#This Row],[Gemiddelde 2025]]-1,"")</f>
        <v>0.35247177890229664</v>
      </c>
    </row>
    <row r="84" spans="1:19" ht="15.75" x14ac:dyDescent="0.25">
      <c r="A84" s="5">
        <v>82</v>
      </c>
      <c r="B84" s="30" t="s">
        <v>106</v>
      </c>
      <c r="C84" s="32"/>
      <c r="D84" s="30" t="s">
        <v>109</v>
      </c>
      <c r="E84" s="45">
        <v>36.99</v>
      </c>
      <c r="F84" s="7"/>
      <c r="G84" s="7">
        <v>62.01</v>
      </c>
      <c r="H84" s="7">
        <v>62.01</v>
      </c>
      <c r="I84" s="7">
        <v>29.5</v>
      </c>
      <c r="J84" s="7">
        <v>29.5</v>
      </c>
      <c r="K84" s="7">
        <v>75</v>
      </c>
      <c r="L84" s="7"/>
      <c r="M84" s="7"/>
      <c r="N84" s="7">
        <v>36.99</v>
      </c>
      <c r="O84" s="7"/>
      <c r="P84" s="7"/>
      <c r="Q84" s="47">
        <f t="shared" si="1"/>
        <v>50.875</v>
      </c>
      <c r="R84" s="47">
        <f>IFERROR(AVERAGE(F84,H84,J84,L84,N84,P84),"")</f>
        <v>42.833333333333336</v>
      </c>
      <c r="S84" s="48">
        <f>IFERROR(Table_PV_April_2011[[#This Row],[Gemiddelde 2026]]/Table_PV_April_2011[[#This Row],[Gemiddelde 2025]]-1,"")</f>
        <v>0.1877431906614786</v>
      </c>
    </row>
    <row r="85" spans="1:19" ht="15.75" x14ac:dyDescent="0.25">
      <c r="A85" s="5">
        <v>83</v>
      </c>
      <c r="B85" s="31" t="s">
        <v>106</v>
      </c>
      <c r="C85" s="33"/>
      <c r="D85" s="31" t="s">
        <v>110</v>
      </c>
      <c r="E85" s="44"/>
      <c r="F85" s="7"/>
      <c r="G85" s="7"/>
      <c r="H85" s="7"/>
      <c r="I85" s="7"/>
      <c r="J85" s="7">
        <v>48.99</v>
      </c>
      <c r="K85" s="7">
        <v>179</v>
      </c>
      <c r="L85" s="7"/>
      <c r="M85" s="7"/>
      <c r="N85" s="7"/>
      <c r="O85" s="7"/>
      <c r="P85" s="7"/>
      <c r="Q85" s="47">
        <f t="shared" si="1"/>
        <v>179</v>
      </c>
      <c r="R85" s="47">
        <f>IFERROR(AVERAGE(F85,H85,J85,L85,N85,P85),"")</f>
        <v>48.99</v>
      </c>
      <c r="S85" s="48">
        <f>IFERROR(Table_PV_April_2011[[#This Row],[Gemiddelde 2026]]/Table_PV_April_2011[[#This Row],[Gemiddelde 2025]]-1,"")</f>
        <v>2.6538068993672175</v>
      </c>
    </row>
    <row r="86" spans="1:19" ht="15.75" x14ac:dyDescent="0.25">
      <c r="A86" s="5">
        <v>84</v>
      </c>
      <c r="B86" s="30" t="s">
        <v>111</v>
      </c>
      <c r="C86" s="32" t="s">
        <v>112</v>
      </c>
      <c r="D86" s="30" t="s">
        <v>113</v>
      </c>
      <c r="E86" s="45">
        <v>1.89</v>
      </c>
      <c r="F86" s="7">
        <v>1.89</v>
      </c>
      <c r="G86" s="7">
        <v>2.23</v>
      </c>
      <c r="H86" s="7">
        <v>2.23</v>
      </c>
      <c r="I86" s="84">
        <v>2.5</v>
      </c>
      <c r="J86" s="7">
        <v>2.25</v>
      </c>
      <c r="K86" s="7">
        <v>2.5</v>
      </c>
      <c r="L86" s="7">
        <v>2.5</v>
      </c>
      <c r="M86" s="7"/>
      <c r="N86" s="7">
        <v>1.99</v>
      </c>
      <c r="O86" s="7"/>
      <c r="P86" s="7"/>
      <c r="Q86" s="47">
        <f t="shared" si="1"/>
        <v>2.2800000000000002</v>
      </c>
      <c r="R86" s="47">
        <f>IFERROR(AVERAGE(F86,H86,J86,L86,N86,P86),"")</f>
        <v>2.1720000000000002</v>
      </c>
      <c r="S86" s="48">
        <f>IFERROR(Table_PV_April_2011[[#This Row],[Gemiddelde 2026]]/Table_PV_April_2011[[#This Row],[Gemiddelde 2025]]-1,"")</f>
        <v>4.9723756906077332E-2</v>
      </c>
    </row>
    <row r="87" spans="1:19" ht="15.75" x14ac:dyDescent="0.25">
      <c r="A87" s="5">
        <v>85</v>
      </c>
      <c r="B87" s="31" t="s">
        <v>111</v>
      </c>
      <c r="C87" s="33"/>
      <c r="D87" s="31" t="s">
        <v>114</v>
      </c>
      <c r="E87" s="78">
        <v>3.49</v>
      </c>
      <c r="F87" s="7">
        <v>3.39</v>
      </c>
      <c r="G87" s="84">
        <v>7.74</v>
      </c>
      <c r="H87" s="7">
        <v>6.44</v>
      </c>
      <c r="I87" s="7">
        <v>6</v>
      </c>
      <c r="J87" s="7">
        <v>6</v>
      </c>
      <c r="K87" s="7">
        <v>4.5999999999999996</v>
      </c>
      <c r="L87" s="7">
        <v>4.5999999999999996</v>
      </c>
      <c r="M87" s="7"/>
      <c r="N87" s="7">
        <v>3.49</v>
      </c>
      <c r="O87" s="7"/>
      <c r="P87" s="7"/>
      <c r="Q87" s="47">
        <f t="shared" si="1"/>
        <v>5.4574999999999996</v>
      </c>
      <c r="R87" s="47">
        <f>IFERROR(AVERAGE(F87,H87,J87,L87,N87,P87),"")</f>
        <v>4.7840000000000007</v>
      </c>
      <c r="S87" s="48">
        <f>IFERROR(Table_PV_April_2011[[#This Row],[Gemiddelde 2026]]/Table_PV_April_2011[[#This Row],[Gemiddelde 2025]]-1,"")</f>
        <v>0.14078177257525049</v>
      </c>
    </row>
    <row r="88" spans="1:19" ht="15.75" x14ac:dyDescent="0.25">
      <c r="A88" s="5">
        <v>86</v>
      </c>
      <c r="B88" s="30" t="s">
        <v>111</v>
      </c>
      <c r="C88" s="32"/>
      <c r="D88" s="30" t="s">
        <v>107</v>
      </c>
      <c r="E88" s="45">
        <v>5.38</v>
      </c>
      <c r="F88" s="7"/>
      <c r="G88" s="84">
        <v>8.64</v>
      </c>
      <c r="H88" s="7">
        <v>7.29</v>
      </c>
      <c r="I88" s="7">
        <v>8</v>
      </c>
      <c r="J88" s="7">
        <v>8</v>
      </c>
      <c r="K88" s="84">
        <v>7.5</v>
      </c>
      <c r="L88" s="7">
        <v>5</v>
      </c>
      <c r="M88" s="7"/>
      <c r="N88" s="7">
        <v>5.39</v>
      </c>
      <c r="O88" s="7"/>
      <c r="P88" s="7"/>
      <c r="Q88" s="47">
        <f t="shared" si="1"/>
        <v>7.38</v>
      </c>
      <c r="R88" s="47">
        <f>IFERROR(AVERAGE(F88,H88,J88,L88,N88,P88),"")</f>
        <v>6.42</v>
      </c>
      <c r="S88" s="48">
        <f>IFERROR(Table_PV_April_2011[[#This Row],[Gemiddelde 2026]]/Table_PV_April_2011[[#This Row],[Gemiddelde 2025]]-1,"")</f>
        <v>0.14953271028037385</v>
      </c>
    </row>
    <row r="89" spans="1:19" ht="15.75" x14ac:dyDescent="0.25">
      <c r="A89" s="5">
        <v>87</v>
      </c>
      <c r="B89" s="31" t="s">
        <v>111</v>
      </c>
      <c r="C89" s="33"/>
      <c r="D89" s="31" t="s">
        <v>108</v>
      </c>
      <c r="E89" s="78">
        <v>6.99</v>
      </c>
      <c r="F89" s="7">
        <v>6.89</v>
      </c>
      <c r="G89" s="7"/>
      <c r="H89" s="7"/>
      <c r="I89" s="7">
        <v>13.5</v>
      </c>
      <c r="J89" s="7">
        <v>13.5</v>
      </c>
      <c r="K89" s="7">
        <v>13.95</v>
      </c>
      <c r="L89" s="7">
        <v>13.95</v>
      </c>
      <c r="M89" s="7"/>
      <c r="N89" s="7">
        <v>6.99</v>
      </c>
      <c r="O89" s="7"/>
      <c r="P89" s="7"/>
      <c r="Q89" s="47">
        <f t="shared" si="1"/>
        <v>11.479999999999999</v>
      </c>
      <c r="R89" s="47">
        <f>IFERROR(AVERAGE(F89,H89,J89,L89,N89,P89),"")</f>
        <v>10.332500000000001</v>
      </c>
      <c r="S89" s="48">
        <f>IFERROR(Table_PV_April_2011[[#This Row],[Gemiddelde 2026]]/Table_PV_April_2011[[#This Row],[Gemiddelde 2025]]-1,"")</f>
        <v>0.11105734333413952</v>
      </c>
    </row>
    <row r="90" spans="1:19" ht="15.75" x14ac:dyDescent="0.25">
      <c r="A90" s="5">
        <v>88</v>
      </c>
      <c r="B90" s="30" t="s">
        <v>111</v>
      </c>
      <c r="C90" s="32"/>
      <c r="D90" s="30" t="s">
        <v>109</v>
      </c>
      <c r="E90" s="45">
        <v>8.99</v>
      </c>
      <c r="F90" s="7"/>
      <c r="G90" s="84">
        <v>21.84</v>
      </c>
      <c r="H90" s="7">
        <v>18.36</v>
      </c>
      <c r="I90" s="7"/>
      <c r="J90" s="7">
        <v>11.5</v>
      </c>
      <c r="K90" s="7">
        <v>13.95</v>
      </c>
      <c r="L90" s="7">
        <v>13.95</v>
      </c>
      <c r="M90" s="7"/>
      <c r="N90" s="7">
        <v>8.99</v>
      </c>
      <c r="O90" s="7"/>
      <c r="P90" s="7"/>
      <c r="Q90" s="47">
        <f t="shared" si="1"/>
        <v>14.926666666666668</v>
      </c>
      <c r="R90" s="47">
        <f>IFERROR(AVERAGE(F90,H90,J90,L90,N90,P90),"")</f>
        <v>13.200000000000001</v>
      </c>
      <c r="S90" s="48">
        <f>IFERROR(Table_PV_April_2011[[#This Row],[Gemiddelde 2026]]/Table_PV_April_2011[[#This Row],[Gemiddelde 2025]]-1,"")</f>
        <v>0.13080808080808071</v>
      </c>
    </row>
    <row r="91" spans="1:19" ht="15.75" x14ac:dyDescent="0.25">
      <c r="A91" s="5">
        <v>89</v>
      </c>
      <c r="B91" s="31" t="s">
        <v>111</v>
      </c>
      <c r="C91" s="33"/>
      <c r="D91" s="31" t="s">
        <v>115</v>
      </c>
      <c r="E91" s="78">
        <v>25.99</v>
      </c>
      <c r="F91" s="7">
        <v>24.99</v>
      </c>
      <c r="G91" s="7"/>
      <c r="H91" s="7"/>
      <c r="I91" s="7"/>
      <c r="J91" s="7"/>
      <c r="K91" s="84">
        <v>49</v>
      </c>
      <c r="L91" s="7">
        <v>45</v>
      </c>
      <c r="M91" s="7"/>
      <c r="N91" s="7">
        <v>21.99</v>
      </c>
      <c r="O91" s="7"/>
      <c r="P91" s="7"/>
      <c r="Q91" s="47">
        <f t="shared" si="1"/>
        <v>37.494999999999997</v>
      </c>
      <c r="R91" s="47">
        <f>IFERROR(AVERAGE(F91,H91,J91,L91,N91,P91),"")</f>
        <v>30.659999999999997</v>
      </c>
      <c r="S91" s="48">
        <f>IFERROR(Table_PV_April_2011[[#This Row],[Gemiddelde 2026]]/Table_PV_April_2011[[#This Row],[Gemiddelde 2025]]-1,"")</f>
        <v>0.22292889758643186</v>
      </c>
    </row>
    <row r="92" spans="1:19" ht="15.75" x14ac:dyDescent="0.25">
      <c r="A92" s="5">
        <v>90</v>
      </c>
      <c r="B92" s="30" t="s">
        <v>111</v>
      </c>
      <c r="C92" s="32" t="s">
        <v>116</v>
      </c>
      <c r="D92" s="30" t="s">
        <v>113</v>
      </c>
      <c r="E92" s="56">
        <v>3.99</v>
      </c>
      <c r="F92" s="7">
        <v>3.89</v>
      </c>
      <c r="G92" s="7">
        <v>4.93</v>
      </c>
      <c r="H92" s="7">
        <v>4.93</v>
      </c>
      <c r="I92" s="7">
        <v>4.5</v>
      </c>
      <c r="J92" s="7">
        <v>4.5</v>
      </c>
      <c r="K92" s="7">
        <v>9.9499999999999993</v>
      </c>
      <c r="L92" s="7">
        <v>9.9499999999999993</v>
      </c>
      <c r="M92" s="7"/>
      <c r="N92" s="7">
        <v>3.99</v>
      </c>
      <c r="O92" s="7"/>
      <c r="P92" s="7"/>
      <c r="Q92" s="47">
        <f t="shared" si="1"/>
        <v>5.8424999999999994</v>
      </c>
      <c r="R92" s="47">
        <f>IFERROR(AVERAGE(F92,H92,J92,L92,N92,P92),"")</f>
        <v>5.452</v>
      </c>
      <c r="S92" s="48">
        <f>IFERROR(Table_PV_April_2011[[#This Row],[Gemiddelde 2026]]/Table_PV_April_2011[[#This Row],[Gemiddelde 2025]]-1,"")</f>
        <v>7.1625091709464295E-2</v>
      </c>
    </row>
    <row r="93" spans="1:19" ht="15.75" x14ac:dyDescent="0.25">
      <c r="A93" s="5">
        <v>91</v>
      </c>
      <c r="B93" s="31" t="s">
        <v>111</v>
      </c>
      <c r="C93" s="33"/>
      <c r="D93" s="31" t="s">
        <v>114</v>
      </c>
      <c r="E93" s="78">
        <v>5.79</v>
      </c>
      <c r="F93" s="7">
        <v>5.49</v>
      </c>
      <c r="G93" s="7">
        <v>5.41</v>
      </c>
      <c r="H93" s="7">
        <v>5.41</v>
      </c>
      <c r="I93" s="7">
        <v>5</v>
      </c>
      <c r="J93" s="7">
        <v>5</v>
      </c>
      <c r="K93" s="7">
        <v>11.5</v>
      </c>
      <c r="L93" s="7">
        <v>11.5</v>
      </c>
      <c r="M93" s="7"/>
      <c r="N93" s="7">
        <v>5.99</v>
      </c>
      <c r="O93" s="7"/>
      <c r="P93" s="7"/>
      <c r="Q93" s="47">
        <f t="shared" si="1"/>
        <v>6.9249999999999998</v>
      </c>
      <c r="R93" s="47">
        <f>IFERROR(AVERAGE(F93,H93,J93,L93,N93,P93),"")</f>
        <v>6.6779999999999999</v>
      </c>
      <c r="S93" s="48">
        <f>IFERROR(Table_PV_April_2011[[#This Row],[Gemiddelde 2026]]/Table_PV_April_2011[[#This Row],[Gemiddelde 2025]]-1,"")</f>
        <v>3.6987121892782193E-2</v>
      </c>
    </row>
    <row r="94" spans="1:19" ht="15.75" x14ac:dyDescent="0.25">
      <c r="A94" s="5">
        <v>92</v>
      </c>
      <c r="B94" s="30" t="s">
        <v>111</v>
      </c>
      <c r="C94" s="32"/>
      <c r="D94" s="30" t="s">
        <v>107</v>
      </c>
      <c r="E94" s="45">
        <v>8.2899999999999991</v>
      </c>
      <c r="F94" s="7"/>
      <c r="G94" s="7">
        <v>8.06</v>
      </c>
      <c r="H94" s="7">
        <v>8.06</v>
      </c>
      <c r="I94" s="7">
        <v>10</v>
      </c>
      <c r="J94" s="7">
        <v>10</v>
      </c>
      <c r="K94" s="7">
        <v>19.95</v>
      </c>
      <c r="L94" s="7">
        <v>19.95</v>
      </c>
      <c r="M94" s="7"/>
      <c r="N94" s="7">
        <v>8.2899999999999991</v>
      </c>
      <c r="O94" s="7"/>
      <c r="P94" s="7"/>
      <c r="Q94" s="47">
        <f t="shared" si="1"/>
        <v>11.574999999999999</v>
      </c>
      <c r="R94" s="47">
        <f>IFERROR(AVERAGE(F94,H94,J94,L94,N94,P94),"")</f>
        <v>11.575000000000001</v>
      </c>
      <c r="S94" s="48">
        <f>IFERROR(Table_PV_April_2011[[#This Row],[Gemiddelde 2026]]/Table_PV_April_2011[[#This Row],[Gemiddelde 2025]]-1,"")</f>
        <v>-1.1102230246251565E-16</v>
      </c>
    </row>
    <row r="95" spans="1:19" ht="15.75" x14ac:dyDescent="0.25">
      <c r="A95" s="5">
        <v>93</v>
      </c>
      <c r="B95" s="31" t="s">
        <v>111</v>
      </c>
      <c r="C95" s="33"/>
      <c r="D95" s="31" t="s">
        <v>108</v>
      </c>
      <c r="E95" s="78">
        <v>9.99</v>
      </c>
      <c r="F95" s="7">
        <v>9.89</v>
      </c>
      <c r="G95" s="7"/>
      <c r="H95" s="7"/>
      <c r="I95" s="7">
        <v>12.5</v>
      </c>
      <c r="J95" s="7">
        <v>12.5</v>
      </c>
      <c r="K95" s="7">
        <v>22.5</v>
      </c>
      <c r="L95" s="7">
        <v>22.5</v>
      </c>
      <c r="M95" s="7"/>
      <c r="N95" s="7">
        <v>9.99</v>
      </c>
      <c r="O95" s="7"/>
      <c r="P95" s="7"/>
      <c r="Q95" s="47">
        <f t="shared" si="1"/>
        <v>14.996666666666668</v>
      </c>
      <c r="R95" s="47">
        <f>IFERROR(AVERAGE(F95,H95,J95,L95,N95,P95),"")</f>
        <v>13.72</v>
      </c>
      <c r="S95" s="48">
        <f>IFERROR(Table_PV_April_2011[[#This Row],[Gemiddelde 2026]]/Table_PV_April_2011[[#This Row],[Gemiddelde 2025]]-1,"")</f>
        <v>9.3051506316812471E-2</v>
      </c>
    </row>
    <row r="96" spans="1:19" ht="15.75" x14ac:dyDescent="0.25">
      <c r="A96" s="5">
        <v>94</v>
      </c>
      <c r="B96" s="30" t="s">
        <v>111</v>
      </c>
      <c r="C96" s="32"/>
      <c r="D96" s="30" t="s">
        <v>109</v>
      </c>
      <c r="E96" s="45">
        <v>15.98</v>
      </c>
      <c r="F96" s="6"/>
      <c r="G96" s="6">
        <v>12.72</v>
      </c>
      <c r="H96" s="6">
        <v>12.72</v>
      </c>
      <c r="I96" s="6">
        <v>17</v>
      </c>
      <c r="J96" s="6">
        <v>17</v>
      </c>
      <c r="K96" s="82">
        <v>37.5</v>
      </c>
      <c r="L96" s="6">
        <v>35.380000000000003</v>
      </c>
      <c r="M96" s="6"/>
      <c r="N96" s="6">
        <v>15.99</v>
      </c>
      <c r="O96" s="6"/>
      <c r="P96" s="6"/>
      <c r="Q96" s="47">
        <f t="shared" si="1"/>
        <v>20.8</v>
      </c>
      <c r="R96" s="47">
        <f>IFERROR(AVERAGE(F96,H96,J96,L96,N96,P96),"")</f>
        <v>20.272499999999997</v>
      </c>
      <c r="S96" s="48">
        <f>IFERROR(Table_PV_April_2011[[#This Row],[Gemiddelde 2026]]/Table_PV_April_2011[[#This Row],[Gemiddelde 2025]]-1,"")</f>
        <v>2.6020471081514618E-2</v>
      </c>
    </row>
    <row r="97" spans="1:19" ht="15.75" x14ac:dyDescent="0.25">
      <c r="A97" s="5">
        <v>95</v>
      </c>
      <c r="B97" s="31" t="s">
        <v>111</v>
      </c>
      <c r="C97" s="33"/>
      <c r="D97" s="31" t="s">
        <v>115</v>
      </c>
      <c r="E97" s="44">
        <v>66.989999999999995</v>
      </c>
      <c r="F97" s="6"/>
      <c r="G97" s="6"/>
      <c r="H97" s="6"/>
      <c r="I97" s="6"/>
      <c r="J97" s="6"/>
      <c r="K97" s="6">
        <v>43.41</v>
      </c>
      <c r="L97" s="6">
        <v>43.41</v>
      </c>
      <c r="M97" s="6"/>
      <c r="N97" s="6"/>
      <c r="O97" s="6"/>
      <c r="P97" s="6"/>
      <c r="Q97" s="47">
        <f t="shared" si="1"/>
        <v>55.199999999999996</v>
      </c>
      <c r="R97" s="47">
        <f>IFERROR(AVERAGE(F97,H97,J97,L97,N97,P97),"")</f>
        <v>43.41</v>
      </c>
      <c r="S97" s="48">
        <f>IFERROR(Table_PV_April_2011[[#This Row],[Gemiddelde 2026]]/Table_PV_April_2011[[#This Row],[Gemiddelde 2025]]-1,"")</f>
        <v>0.2715964063579821</v>
      </c>
    </row>
    <row r="98" spans="1:19" ht="15.75" x14ac:dyDescent="0.25">
      <c r="A98" s="5">
        <v>96</v>
      </c>
      <c r="B98" s="30" t="s">
        <v>117</v>
      </c>
      <c r="C98" s="32" t="s">
        <v>52</v>
      </c>
      <c r="D98" s="30" t="s">
        <v>118</v>
      </c>
      <c r="E98" s="79">
        <v>116.71</v>
      </c>
      <c r="F98" s="20">
        <v>59.99</v>
      </c>
      <c r="G98" s="20"/>
      <c r="H98" s="12"/>
      <c r="I98" s="12"/>
      <c r="J98" s="12"/>
      <c r="K98" s="89">
        <v>245.02</v>
      </c>
      <c r="L98" s="12">
        <v>149.75</v>
      </c>
      <c r="M98" s="12"/>
      <c r="N98" s="12"/>
      <c r="O98" s="12"/>
      <c r="P98" s="12"/>
      <c r="Q98" s="47">
        <f t="shared" si="1"/>
        <v>180.86500000000001</v>
      </c>
      <c r="R98" s="47">
        <f>IFERROR(AVERAGE(F98,H98,J98,L98,N98,P98),"")</f>
        <v>104.87</v>
      </c>
      <c r="S98" s="48">
        <f>IFERROR(Table_PV_April_2011[[#This Row],[Gemiddelde 2026]]/Table_PV_April_2011[[#This Row],[Gemiddelde 2025]]-1,"")</f>
        <v>0.72465910174501769</v>
      </c>
    </row>
    <row r="99" spans="1:19" ht="15.75" x14ac:dyDescent="0.25">
      <c r="A99" s="5">
        <v>97</v>
      </c>
      <c r="B99" s="31" t="s">
        <v>117</v>
      </c>
      <c r="C99" s="33" t="s">
        <v>119</v>
      </c>
      <c r="D99" s="31" t="s">
        <v>120</v>
      </c>
      <c r="E99" s="80">
        <v>192.84</v>
      </c>
      <c r="F99" s="20">
        <v>169.99</v>
      </c>
      <c r="G99" s="20"/>
      <c r="H99" s="12"/>
      <c r="I99" s="12"/>
      <c r="J99" s="12"/>
      <c r="K99" s="12">
        <v>212.5</v>
      </c>
      <c r="L99" s="12">
        <v>212.5</v>
      </c>
      <c r="M99" s="12"/>
      <c r="N99" s="12"/>
      <c r="O99" s="12"/>
      <c r="P99" s="12"/>
      <c r="Q99" s="47">
        <f t="shared" si="1"/>
        <v>202.67000000000002</v>
      </c>
      <c r="R99" s="47">
        <f>IFERROR(AVERAGE(F99,H99,J99,L99,N99,P99),"")</f>
        <v>191.245</v>
      </c>
      <c r="S99" s="48">
        <f>IFERROR(Table_PV_April_2011[[#This Row],[Gemiddelde 2026]]/Table_PV_April_2011[[#This Row],[Gemiddelde 2025]]-1,"")</f>
        <v>5.9740123924808541E-2</v>
      </c>
    </row>
    <row r="100" spans="1:19" ht="15.75" x14ac:dyDescent="0.25">
      <c r="A100" s="5">
        <v>98</v>
      </c>
      <c r="B100" s="30" t="s">
        <v>121</v>
      </c>
      <c r="C100" s="32" t="s">
        <v>122</v>
      </c>
      <c r="D100" s="30" t="s">
        <v>123</v>
      </c>
      <c r="E100" s="79">
        <v>91.34</v>
      </c>
      <c r="F100" s="20">
        <v>89.99</v>
      </c>
      <c r="G100" s="20"/>
      <c r="H100" s="12"/>
      <c r="I100" s="12"/>
      <c r="J100" s="12"/>
      <c r="K100" s="12">
        <v>69</v>
      </c>
      <c r="L100" s="12">
        <v>69</v>
      </c>
      <c r="M100" s="12"/>
      <c r="N100" s="12"/>
      <c r="O100" s="89">
        <v>52</v>
      </c>
      <c r="P100" s="12">
        <v>43</v>
      </c>
      <c r="Q100" s="47">
        <f t="shared" si="1"/>
        <v>70.78</v>
      </c>
      <c r="R100" s="47">
        <f>IFERROR(AVERAGE(F100,H100,J100,L100,N100,P100),"")</f>
        <v>67.33</v>
      </c>
      <c r="S100" s="48">
        <f>IFERROR(Table_PV_April_2011[[#This Row],[Gemiddelde 2026]]/Table_PV_April_2011[[#This Row],[Gemiddelde 2025]]-1,"")</f>
        <v>5.1240160403980495E-2</v>
      </c>
    </row>
    <row r="101" spans="1:19" ht="15.75" x14ac:dyDescent="0.25">
      <c r="A101" s="5">
        <v>99</v>
      </c>
      <c r="B101" s="31" t="s">
        <v>121</v>
      </c>
      <c r="C101" s="33" t="s">
        <v>124</v>
      </c>
      <c r="D101" s="31" t="s">
        <v>123</v>
      </c>
      <c r="E101" s="80">
        <v>111.64</v>
      </c>
      <c r="F101" s="20">
        <v>109.99</v>
      </c>
      <c r="G101" s="20"/>
      <c r="H101" s="12"/>
      <c r="I101" s="12"/>
      <c r="J101" s="12"/>
      <c r="K101" s="12">
        <v>89</v>
      </c>
      <c r="L101" s="12">
        <v>89</v>
      </c>
      <c r="M101" s="12"/>
      <c r="N101" s="12"/>
      <c r="O101" s="12">
        <v>65</v>
      </c>
      <c r="P101" s="12">
        <v>65</v>
      </c>
      <c r="Q101" s="47">
        <f t="shared" si="1"/>
        <v>88.546666666666667</v>
      </c>
      <c r="R101" s="47">
        <f>IFERROR(AVERAGE(F101,H101,J101,L101,N101,P101),"")</f>
        <v>87.99666666666667</v>
      </c>
      <c r="S101" s="48">
        <f>IFERROR(Table_PV_April_2011[[#This Row],[Gemiddelde 2026]]/Table_PV_April_2011[[#This Row],[Gemiddelde 2025]]-1,"")</f>
        <v>6.2502367513921353E-3</v>
      </c>
    </row>
    <row r="102" spans="1:19" ht="15.75" x14ac:dyDescent="0.25">
      <c r="A102" s="5">
        <v>100</v>
      </c>
      <c r="B102" s="22" t="s">
        <v>125</v>
      </c>
      <c r="C102" s="24" t="s">
        <v>126</v>
      </c>
      <c r="D102" s="26" t="s">
        <v>113</v>
      </c>
      <c r="E102" s="40">
        <v>12.59</v>
      </c>
      <c r="F102" s="20"/>
      <c r="G102" s="85">
        <v>13.33</v>
      </c>
      <c r="H102" s="12">
        <v>10.87</v>
      </c>
      <c r="I102" s="12"/>
      <c r="J102" s="12"/>
      <c r="K102" s="12"/>
      <c r="L102" s="12"/>
      <c r="M102" s="89">
        <v>11.99</v>
      </c>
      <c r="N102" s="12">
        <v>9.5</v>
      </c>
      <c r="O102" s="12"/>
      <c r="P102" s="12"/>
      <c r="Q102" s="47">
        <f t="shared" si="1"/>
        <v>12.636666666666668</v>
      </c>
      <c r="R102" s="47">
        <f>IFERROR(AVERAGE(F102,H102,J102,L102,N102,P102),"")</f>
        <v>10.184999999999999</v>
      </c>
      <c r="S102" s="48">
        <f>IFERROR(Table_PV_April_2011[[#This Row],[Gemiddelde 2026]]/Table_PV_April_2011[[#This Row],[Gemiddelde 2025]]-1,"")</f>
        <v>0.24071346751759148</v>
      </c>
    </row>
    <row r="103" spans="1:19" ht="15.75" x14ac:dyDescent="0.25">
      <c r="A103" s="5">
        <v>101</v>
      </c>
      <c r="B103" s="21" t="s">
        <v>125</v>
      </c>
      <c r="C103" s="23" t="s">
        <v>127</v>
      </c>
      <c r="D103" s="21" t="s">
        <v>128</v>
      </c>
      <c r="E103" s="39"/>
      <c r="F103" s="20"/>
      <c r="G103" s="85">
        <v>24.29</v>
      </c>
      <c r="H103" s="12">
        <v>21.73</v>
      </c>
      <c r="I103" s="12"/>
      <c r="J103" s="12"/>
      <c r="K103" s="12"/>
      <c r="L103" s="12"/>
      <c r="M103" s="89">
        <v>22.99</v>
      </c>
      <c r="N103" s="12">
        <v>18.989999999999998</v>
      </c>
      <c r="O103" s="12"/>
      <c r="P103" s="12"/>
      <c r="Q103" s="47">
        <f t="shared" si="1"/>
        <v>23.64</v>
      </c>
      <c r="R103" s="47">
        <f>IFERROR(AVERAGE(F103,H103,J103,L103,N103,P103),"")</f>
        <v>20.36</v>
      </c>
      <c r="S103" s="48">
        <f>IFERROR(Table_PV_April_2011[[#This Row],[Gemiddelde 2026]]/Table_PV_April_2011[[#This Row],[Gemiddelde 2025]]-1,"")</f>
        <v>0.16110019646365425</v>
      </c>
    </row>
    <row r="104" spans="1:19" ht="15.75" x14ac:dyDescent="0.25">
      <c r="A104" s="5">
        <v>102</v>
      </c>
      <c r="B104" s="22" t="s">
        <v>125</v>
      </c>
      <c r="C104" s="24" t="s">
        <v>127</v>
      </c>
      <c r="D104" s="22" t="s">
        <v>129</v>
      </c>
      <c r="E104" s="40">
        <v>30.44</v>
      </c>
      <c r="F104" s="20"/>
      <c r="G104" s="85">
        <v>29.63</v>
      </c>
      <c r="H104" s="12">
        <v>27.17</v>
      </c>
      <c r="I104" s="12"/>
      <c r="J104" s="12"/>
      <c r="K104" s="12"/>
      <c r="L104" s="12"/>
      <c r="M104" s="89">
        <v>28.99</v>
      </c>
      <c r="N104" s="12">
        <v>23.99</v>
      </c>
      <c r="O104" s="12"/>
      <c r="P104" s="12"/>
      <c r="Q104" s="47">
        <f t="shared" si="1"/>
        <v>29.686666666666667</v>
      </c>
      <c r="R104" s="47">
        <f>IFERROR(AVERAGE(F104,H104,J104,L104,N104,P104),"")</f>
        <v>25.58</v>
      </c>
      <c r="S104" s="48">
        <f>IFERROR(Table_PV_April_2011[[#This Row],[Gemiddelde 2026]]/Table_PV_April_2011[[#This Row],[Gemiddelde 2025]]-1,"")</f>
        <v>0.16054209017461574</v>
      </c>
    </row>
    <row r="105" spans="1:19" ht="15.75" x14ac:dyDescent="0.25">
      <c r="A105" s="5">
        <v>103</v>
      </c>
      <c r="B105" s="21" t="s">
        <v>125</v>
      </c>
      <c r="C105" s="23" t="s">
        <v>127</v>
      </c>
      <c r="D105" s="21" t="s">
        <v>130</v>
      </c>
      <c r="E105" s="39">
        <v>35.69</v>
      </c>
      <c r="F105" s="20"/>
      <c r="G105" s="85">
        <v>35.06</v>
      </c>
      <c r="H105" s="12">
        <v>32.6</v>
      </c>
      <c r="I105" s="12"/>
      <c r="J105" s="12"/>
      <c r="K105" s="12"/>
      <c r="L105" s="12"/>
      <c r="M105" s="89">
        <v>33.99</v>
      </c>
      <c r="N105" s="12">
        <v>28.99</v>
      </c>
      <c r="O105" s="12"/>
      <c r="P105" s="12"/>
      <c r="Q105" s="47">
        <f t="shared" si="1"/>
        <v>34.913333333333334</v>
      </c>
      <c r="R105" s="47">
        <f>IFERROR(AVERAGE(F105,H105,J105,L105,N105,P105),"")</f>
        <v>30.795000000000002</v>
      </c>
      <c r="S105" s="48">
        <f>IFERROR(Table_PV_April_2011[[#This Row],[Gemiddelde 2026]]/Table_PV_April_2011[[#This Row],[Gemiddelde 2025]]-1,"")</f>
        <v>0.13373383124966165</v>
      </c>
    </row>
    <row r="106" spans="1:19" ht="15.75" x14ac:dyDescent="0.25">
      <c r="A106" s="5">
        <v>104</v>
      </c>
      <c r="B106" s="22" t="s">
        <v>125</v>
      </c>
      <c r="C106" s="24" t="s">
        <v>127</v>
      </c>
      <c r="D106" s="22" t="s">
        <v>131</v>
      </c>
      <c r="E106" s="40">
        <v>42</v>
      </c>
      <c r="F106" s="20"/>
      <c r="G106" s="85">
        <v>40.49</v>
      </c>
      <c r="H106" s="12">
        <v>38.03</v>
      </c>
      <c r="I106" s="12"/>
      <c r="J106" s="12"/>
      <c r="K106" s="12"/>
      <c r="L106" s="12"/>
      <c r="M106" s="89">
        <v>39.99</v>
      </c>
      <c r="N106" s="12">
        <v>33.99</v>
      </c>
      <c r="O106" s="12"/>
      <c r="P106" s="12"/>
      <c r="Q106" s="47">
        <f t="shared" si="1"/>
        <v>40.826666666666675</v>
      </c>
      <c r="R106" s="47">
        <f>IFERROR(AVERAGE(F106,H106,J106,L106,N106,P106),"")</f>
        <v>36.010000000000005</v>
      </c>
      <c r="S106" s="48">
        <f>IFERROR(Table_PV_April_2011[[#This Row],[Gemiddelde 2026]]/Table_PV_April_2011[[#This Row],[Gemiddelde 2025]]-1,"")</f>
        <v>0.1337591409793577</v>
      </c>
    </row>
    <row r="107" spans="1:19" ht="15.75" x14ac:dyDescent="0.25">
      <c r="A107" s="5">
        <v>105</v>
      </c>
      <c r="B107" s="21" t="s">
        <v>125</v>
      </c>
      <c r="C107" s="23" t="s">
        <v>127</v>
      </c>
      <c r="D107" s="21" t="s">
        <v>132</v>
      </c>
      <c r="E107" s="39">
        <v>47.23</v>
      </c>
      <c r="F107" s="20"/>
      <c r="G107" s="20">
        <v>43.46</v>
      </c>
      <c r="H107" s="12">
        <v>43.46</v>
      </c>
      <c r="I107" s="12"/>
      <c r="J107" s="12"/>
      <c r="K107" s="12"/>
      <c r="L107" s="12"/>
      <c r="M107" s="89">
        <v>44.99</v>
      </c>
      <c r="N107" s="12">
        <v>38.99</v>
      </c>
      <c r="O107" s="12"/>
      <c r="P107" s="12"/>
      <c r="Q107" s="47">
        <f t="shared" si="1"/>
        <v>45.226666666666667</v>
      </c>
      <c r="R107" s="47">
        <f>IFERROR(AVERAGE(F107,H107,J107,L107,N107,P107),"")</f>
        <v>41.225000000000001</v>
      </c>
      <c r="S107" s="48">
        <f>IFERROR(Table_PV_April_2011[[#This Row],[Gemiddelde 2026]]/Table_PV_April_2011[[#This Row],[Gemiddelde 2025]]-1,"")</f>
        <v>9.7068930665049402E-2</v>
      </c>
    </row>
    <row r="108" spans="1:19" ht="15.75" x14ac:dyDescent="0.25">
      <c r="A108" s="5">
        <v>106</v>
      </c>
      <c r="B108" s="30" t="s">
        <v>134</v>
      </c>
      <c r="C108" s="32" t="s">
        <v>135</v>
      </c>
      <c r="D108" s="35" t="s">
        <v>8</v>
      </c>
      <c r="E108" s="41"/>
      <c r="F108" s="20"/>
      <c r="G108" s="20"/>
      <c r="H108" s="12"/>
      <c r="I108" s="12"/>
      <c r="J108" s="12"/>
      <c r="K108" s="12"/>
      <c r="L108" s="12"/>
      <c r="M108" s="12"/>
      <c r="N108" s="12">
        <v>12.99</v>
      </c>
      <c r="O108" s="12"/>
      <c r="P108" s="12"/>
      <c r="Q108" s="47" t="str">
        <f t="shared" si="1"/>
        <v/>
      </c>
      <c r="R108" s="47">
        <f>IFERROR(AVERAGE(F108,H108,J108,L108,N108,P108),"")</f>
        <v>12.99</v>
      </c>
      <c r="S108" s="48" t="str">
        <f>IFERROR(Table_PV_April_2011[[#This Row],[Gemiddelde 2026]]/Table_PV_April_2011[[#This Row],[Gemiddelde 2025]]-1,"")</f>
        <v/>
      </c>
    </row>
    <row r="109" spans="1:19" ht="15.75" x14ac:dyDescent="0.25">
      <c r="A109" s="5">
        <v>107</v>
      </c>
      <c r="B109" s="31" t="s">
        <v>136</v>
      </c>
      <c r="C109" s="33" t="s">
        <v>135</v>
      </c>
      <c r="D109" s="34" t="s">
        <v>8</v>
      </c>
      <c r="E109" s="38">
        <v>7.09</v>
      </c>
      <c r="F109" s="20"/>
      <c r="G109" s="20"/>
      <c r="H109" s="12">
        <v>26.5</v>
      </c>
      <c r="I109" s="12"/>
      <c r="J109" s="12"/>
      <c r="K109" s="12"/>
      <c r="L109" s="12"/>
      <c r="M109" s="90">
        <v>12.99</v>
      </c>
      <c r="N109" s="12">
        <v>13.99</v>
      </c>
      <c r="O109" s="12"/>
      <c r="P109" s="12"/>
      <c r="Q109" s="47">
        <f t="shared" si="1"/>
        <v>10.039999999999999</v>
      </c>
      <c r="R109" s="47">
        <f>IFERROR(AVERAGE(F109,H109,J109,L109,N109,P109),"")</f>
        <v>20.245000000000001</v>
      </c>
      <c r="S109" s="48">
        <f>IFERROR(Table_PV_April_2011[[#This Row],[Gemiddelde 2026]]/Table_PV_April_2011[[#This Row],[Gemiddelde 2025]]-1,"")</f>
        <v>-0.50407508026673264</v>
      </c>
    </row>
    <row r="110" spans="1:19" ht="15.75" x14ac:dyDescent="0.25">
      <c r="A110" s="5">
        <v>108</v>
      </c>
      <c r="B110" s="30" t="s">
        <v>137</v>
      </c>
      <c r="C110" s="32" t="s">
        <v>135</v>
      </c>
      <c r="D110" s="35" t="s">
        <v>8</v>
      </c>
      <c r="E110" s="41"/>
      <c r="F110" s="20"/>
      <c r="G110" s="20"/>
      <c r="H110" s="12"/>
      <c r="I110" s="12"/>
      <c r="J110" s="12"/>
      <c r="K110" s="12"/>
      <c r="L110" s="12"/>
      <c r="M110" s="12"/>
      <c r="N110" s="12">
        <v>3.99</v>
      </c>
      <c r="O110" s="12"/>
      <c r="P110" s="12"/>
      <c r="Q110" s="47" t="str">
        <f t="shared" si="1"/>
        <v/>
      </c>
      <c r="R110" s="47">
        <f>IFERROR(AVERAGE(F110,H110,J110,L110,N110,P110),"")</f>
        <v>3.99</v>
      </c>
      <c r="S110" s="48" t="str">
        <f>IFERROR(Table_PV_April_2011[[#This Row],[Gemiddelde 2026]]/Table_PV_April_2011[[#This Row],[Gemiddelde 2025]]-1,"")</f>
        <v/>
      </c>
    </row>
    <row r="111" spans="1:19" ht="15.75" x14ac:dyDescent="0.25">
      <c r="A111" s="5">
        <v>109</v>
      </c>
      <c r="B111" s="31" t="s">
        <v>138</v>
      </c>
      <c r="C111" s="33" t="s">
        <v>135</v>
      </c>
      <c r="D111" s="34" t="s">
        <v>8</v>
      </c>
      <c r="E111" s="38">
        <v>2.72</v>
      </c>
      <c r="F111" s="20"/>
      <c r="G111" s="20"/>
      <c r="H111" s="12">
        <v>4.6500000000000004</v>
      </c>
      <c r="I111" s="12"/>
      <c r="J111" s="12"/>
      <c r="K111" s="12"/>
      <c r="L111" s="12"/>
      <c r="M111" s="89">
        <v>4.25</v>
      </c>
      <c r="N111" s="12">
        <v>3.79</v>
      </c>
      <c r="O111" s="12"/>
      <c r="P111" s="12"/>
      <c r="Q111" s="47">
        <f t="shared" si="1"/>
        <v>3.4850000000000003</v>
      </c>
      <c r="R111" s="47">
        <f>IFERROR(AVERAGE(F111,H111,J111,L111,N111,P111),"")</f>
        <v>4.2200000000000006</v>
      </c>
      <c r="S111" s="48">
        <f>IFERROR(Table_PV_April_2011[[#This Row],[Gemiddelde 2026]]/Table_PV_April_2011[[#This Row],[Gemiddelde 2025]]-1,"")</f>
        <v>-0.17417061611374407</v>
      </c>
    </row>
    <row r="112" spans="1:19" ht="15.75" x14ac:dyDescent="0.25">
      <c r="A112" s="5">
        <v>110</v>
      </c>
      <c r="B112" s="22" t="s">
        <v>168</v>
      </c>
      <c r="C112" s="24" t="s">
        <v>139</v>
      </c>
      <c r="D112" s="22" t="s">
        <v>130</v>
      </c>
      <c r="E112" s="40">
        <v>56.69</v>
      </c>
      <c r="F112" s="20"/>
      <c r="G112" s="20"/>
      <c r="H112" s="12"/>
      <c r="I112" s="12"/>
      <c r="J112" s="12"/>
      <c r="K112" s="12"/>
      <c r="L112" s="12"/>
      <c r="M112" s="12">
        <v>44.99</v>
      </c>
      <c r="N112" s="12">
        <v>44.99</v>
      </c>
      <c r="O112" s="12"/>
      <c r="P112" s="12"/>
      <c r="Q112" s="47">
        <f t="shared" si="1"/>
        <v>50.84</v>
      </c>
      <c r="R112" s="47">
        <f>IFERROR(AVERAGE(F112,H112,J112,L112,N112,P112),"")</f>
        <v>44.99</v>
      </c>
      <c r="S112" s="48">
        <f>IFERROR(Table_PV_April_2011[[#This Row],[Gemiddelde 2026]]/Table_PV_April_2011[[#This Row],[Gemiddelde 2025]]-1,"")</f>
        <v>0.130028895310069</v>
      </c>
    </row>
    <row r="113" spans="1:19" ht="15.75" x14ac:dyDescent="0.25">
      <c r="A113" s="5">
        <v>111</v>
      </c>
      <c r="B113" s="31" t="s">
        <v>168</v>
      </c>
      <c r="C113" s="33" t="s">
        <v>139</v>
      </c>
      <c r="D113" s="21" t="s">
        <v>132</v>
      </c>
      <c r="E113" s="39">
        <v>75.599999999999994</v>
      </c>
      <c r="F113" s="20"/>
      <c r="G113" s="20"/>
      <c r="H113" s="12"/>
      <c r="I113" s="12"/>
      <c r="J113" s="12"/>
      <c r="K113" s="12"/>
      <c r="L113" s="12"/>
      <c r="M113" s="12">
        <v>59.99</v>
      </c>
      <c r="N113" s="12">
        <v>59.99</v>
      </c>
      <c r="O113" s="12"/>
      <c r="P113" s="12"/>
      <c r="Q113" s="47">
        <f t="shared" si="1"/>
        <v>67.795000000000002</v>
      </c>
      <c r="R113" s="47">
        <f>IFERROR(AVERAGE(F113,H113,J113,L113,N113,P113),"")</f>
        <v>59.99</v>
      </c>
      <c r="S113" s="48">
        <f>IFERROR(Table_PV_April_2011[[#This Row],[Gemiddelde 2026]]/Table_PV_April_2011[[#This Row],[Gemiddelde 2025]]-1,"")</f>
        <v>0.13010501750291725</v>
      </c>
    </row>
    <row r="114" spans="1:19" ht="15.75" x14ac:dyDescent="0.25">
      <c r="A114" s="5">
        <v>112</v>
      </c>
      <c r="B114" s="22" t="s">
        <v>168</v>
      </c>
      <c r="C114" s="24" t="s">
        <v>139</v>
      </c>
      <c r="D114" s="22" t="s">
        <v>133</v>
      </c>
      <c r="E114" s="40">
        <v>94.5</v>
      </c>
      <c r="F114" s="20"/>
      <c r="G114" s="20"/>
      <c r="H114" s="12"/>
      <c r="I114" s="12"/>
      <c r="J114" s="12"/>
      <c r="K114" s="12"/>
      <c r="L114" s="12"/>
      <c r="M114" s="12">
        <v>72.989999999999995</v>
      </c>
      <c r="N114" s="12">
        <v>72.989999999999995</v>
      </c>
      <c r="O114" s="12"/>
      <c r="P114" s="12"/>
      <c r="Q114" s="47">
        <f t="shared" si="1"/>
        <v>83.745000000000005</v>
      </c>
      <c r="R114" s="47">
        <f>IFERROR(AVERAGE(F114,H114,J114,L114,N114,P114),"")</f>
        <v>72.989999999999995</v>
      </c>
      <c r="S114" s="48">
        <f>IFERROR(Table_PV_April_2011[[#This Row],[Gemiddelde 2026]]/Table_PV_April_2011[[#This Row],[Gemiddelde 2025]]-1,"")</f>
        <v>0.14734895191122077</v>
      </c>
    </row>
    <row r="115" spans="1:19" ht="15.75" x14ac:dyDescent="0.25">
      <c r="A115" s="5">
        <v>113</v>
      </c>
      <c r="B115" s="31" t="s">
        <v>168</v>
      </c>
      <c r="C115" s="33" t="s">
        <v>139</v>
      </c>
      <c r="D115" s="21" t="s">
        <v>140</v>
      </c>
      <c r="E115" s="39">
        <v>113.39</v>
      </c>
      <c r="F115" s="20"/>
      <c r="G115" s="20"/>
      <c r="H115" s="12"/>
      <c r="I115" s="12"/>
      <c r="J115" s="12"/>
      <c r="K115" s="12"/>
      <c r="L115" s="12"/>
      <c r="M115" s="12">
        <v>87.99</v>
      </c>
      <c r="N115" s="12">
        <v>87.99</v>
      </c>
      <c r="O115" s="12"/>
      <c r="P115" s="12"/>
      <c r="Q115" s="47">
        <f t="shared" si="1"/>
        <v>100.69</v>
      </c>
      <c r="R115" s="47">
        <f>IFERROR(AVERAGE(F115,H115,J115,L115,N115,P115),"")</f>
        <v>87.99</v>
      </c>
      <c r="S115" s="48">
        <f>IFERROR(Table_PV_April_2011[[#This Row],[Gemiddelde 2026]]/Table_PV_April_2011[[#This Row],[Gemiddelde 2025]]-1,"")</f>
        <v>0.14433458347539507</v>
      </c>
    </row>
    <row r="116" spans="1:19" ht="15.75" x14ac:dyDescent="0.25">
      <c r="A116" s="5">
        <v>114</v>
      </c>
      <c r="B116" s="22" t="s">
        <v>168</v>
      </c>
      <c r="C116" s="24" t="s">
        <v>139</v>
      </c>
      <c r="D116" s="22" t="s">
        <v>141</v>
      </c>
      <c r="E116" s="40">
        <v>132.29</v>
      </c>
      <c r="F116" s="20"/>
      <c r="G116" s="20"/>
      <c r="H116" s="12"/>
      <c r="I116" s="12"/>
      <c r="J116" s="12"/>
      <c r="K116" s="12"/>
      <c r="L116" s="12"/>
      <c r="M116" s="12">
        <v>102.99</v>
      </c>
      <c r="N116" s="12">
        <v>102.99</v>
      </c>
      <c r="O116" s="12"/>
      <c r="P116" s="12"/>
      <c r="Q116" s="47">
        <f t="shared" si="1"/>
        <v>117.63999999999999</v>
      </c>
      <c r="R116" s="47">
        <f>IFERROR(AVERAGE(F116,H116,J116,L116,N116,P116),"")</f>
        <v>102.99</v>
      </c>
      <c r="S116" s="48">
        <f>IFERROR(Table_PV_April_2011[[#This Row],[Gemiddelde 2026]]/Table_PV_April_2011[[#This Row],[Gemiddelde 2025]]-1,"")</f>
        <v>0.1422468200796192</v>
      </c>
    </row>
    <row r="117" spans="1:19" ht="15.75" x14ac:dyDescent="0.25">
      <c r="A117" s="5">
        <v>115</v>
      </c>
      <c r="B117" s="21" t="s">
        <v>142</v>
      </c>
      <c r="C117" s="23" t="s">
        <v>139</v>
      </c>
      <c r="D117" s="21" t="s">
        <v>171</v>
      </c>
      <c r="E117" s="39">
        <v>357</v>
      </c>
      <c r="F117" s="19"/>
      <c r="G117" s="19"/>
      <c r="H117" s="6"/>
      <c r="I117" s="6"/>
      <c r="J117" s="6"/>
      <c r="K117" s="6"/>
      <c r="L117" s="6"/>
      <c r="M117" s="6">
        <v>179.99</v>
      </c>
      <c r="N117" s="6">
        <v>179.99</v>
      </c>
      <c r="O117" s="6"/>
      <c r="P117" s="6"/>
      <c r="Q117" s="47">
        <f t="shared" si="1"/>
        <v>268.495</v>
      </c>
      <c r="R117" s="47">
        <f>IFERROR(AVERAGE(F117,H117,J117,L117,N117,P117),"")</f>
        <v>179.99</v>
      </c>
      <c r="S117" s="48">
        <f>IFERROR(Table_PV_April_2011[[#This Row],[Gemiddelde 2026]]/Table_PV_April_2011[[#This Row],[Gemiddelde 2025]]-1,"")</f>
        <v>0.49172176232012887</v>
      </c>
    </row>
    <row r="118" spans="1:19" ht="15.75" x14ac:dyDescent="0.25">
      <c r="A118" s="5">
        <v>116</v>
      </c>
      <c r="B118" s="22" t="s">
        <v>142</v>
      </c>
      <c r="C118" s="24" t="s">
        <v>139</v>
      </c>
      <c r="D118" s="22" t="s">
        <v>170</v>
      </c>
      <c r="E118" s="40"/>
      <c r="F118" s="19"/>
      <c r="G118" s="19"/>
      <c r="H118" s="6"/>
      <c r="I118" s="6"/>
      <c r="J118" s="6"/>
      <c r="K118" s="6"/>
      <c r="L118" s="6"/>
      <c r="M118" s="6"/>
      <c r="N118" s="6">
        <v>229.99</v>
      </c>
      <c r="O118" s="6"/>
      <c r="P118" s="6"/>
      <c r="Q118" s="47" t="str">
        <f t="shared" si="1"/>
        <v/>
      </c>
      <c r="R118" s="47">
        <f>IFERROR(AVERAGE(F118,H118,J118,L118,N118,P118),"")</f>
        <v>229.99</v>
      </c>
      <c r="S118" s="48" t="str">
        <f>IFERROR(Table_PV_April_2011[[#This Row],[Gemiddelde 2026]]/Table_PV_April_2011[[#This Row],[Gemiddelde 2025]]-1,"")</f>
        <v/>
      </c>
    </row>
    <row r="119" spans="1:19" ht="15.75" x14ac:dyDescent="0.25">
      <c r="A119" s="5">
        <v>117</v>
      </c>
      <c r="B119" s="31" t="s">
        <v>143</v>
      </c>
      <c r="C119" s="33" t="s">
        <v>144</v>
      </c>
      <c r="D119" s="31" t="s">
        <v>49</v>
      </c>
      <c r="E119" s="38">
        <v>24.25</v>
      </c>
      <c r="F119" s="19"/>
      <c r="G119" s="86">
        <v>24.38</v>
      </c>
      <c r="H119" s="6">
        <v>22.79</v>
      </c>
      <c r="I119" s="6"/>
      <c r="J119" s="6"/>
      <c r="K119" s="6"/>
      <c r="L119" s="6"/>
      <c r="M119" s="82">
        <v>24.25</v>
      </c>
      <c r="N119" s="6">
        <v>21.99</v>
      </c>
      <c r="O119" s="6"/>
      <c r="P119" s="6"/>
      <c r="Q119" s="47">
        <f t="shared" si="1"/>
        <v>24.293333333333333</v>
      </c>
      <c r="R119" s="47">
        <f>IFERROR(AVERAGE(F119,H119,J119,L119,N119,P119),"")</f>
        <v>22.39</v>
      </c>
      <c r="S119" s="48">
        <f>IFERROR(Table_PV_April_2011[[#This Row],[Gemiddelde 2026]]/Table_PV_April_2011[[#This Row],[Gemiddelde 2025]]-1,"")</f>
        <v>8.5008188179246602E-2</v>
      </c>
    </row>
    <row r="120" spans="1:19" ht="15.75" x14ac:dyDescent="0.25">
      <c r="A120" s="5">
        <v>118</v>
      </c>
      <c r="B120" s="30" t="s">
        <v>143</v>
      </c>
      <c r="C120" s="32" t="s">
        <v>145</v>
      </c>
      <c r="D120" s="30" t="s">
        <v>49</v>
      </c>
      <c r="E120" s="41">
        <v>37.49</v>
      </c>
      <c r="F120" s="19"/>
      <c r="G120" s="86">
        <v>37.31</v>
      </c>
      <c r="H120" s="6">
        <v>35.5</v>
      </c>
      <c r="I120" s="6"/>
      <c r="J120" s="6"/>
      <c r="K120" s="6"/>
      <c r="L120" s="6"/>
      <c r="M120" s="82">
        <v>37.99</v>
      </c>
      <c r="N120" s="6">
        <v>33.99</v>
      </c>
      <c r="O120" s="6"/>
      <c r="P120" s="6"/>
      <c r="Q120" s="47">
        <f t="shared" si="1"/>
        <v>37.596666666666671</v>
      </c>
      <c r="R120" s="47">
        <f>IFERROR(AVERAGE(F120,H120,J120,L120,N120,P120),"")</f>
        <v>34.745000000000005</v>
      </c>
      <c r="S120" s="48">
        <f>IFERROR(Table_PV_April_2011[[#This Row],[Gemiddelde 2026]]/Table_PV_April_2011[[#This Row],[Gemiddelde 2025]]-1,"")</f>
        <v>8.2074159351465337E-2</v>
      </c>
    </row>
    <row r="121" spans="1:19" ht="15.75" x14ac:dyDescent="0.25">
      <c r="A121" s="5">
        <v>119</v>
      </c>
      <c r="B121" s="59" t="s">
        <v>143</v>
      </c>
      <c r="C121" s="60" t="s">
        <v>146</v>
      </c>
      <c r="D121" s="59" t="s">
        <v>49</v>
      </c>
      <c r="E121" s="61">
        <v>23.49</v>
      </c>
      <c r="F121" s="19"/>
      <c r="G121" s="19"/>
      <c r="H121" s="6"/>
      <c r="I121" s="6"/>
      <c r="J121" s="6"/>
      <c r="K121" s="6"/>
      <c r="L121" s="6"/>
      <c r="M121" s="6">
        <v>23.99</v>
      </c>
      <c r="N121" s="6">
        <v>23.99</v>
      </c>
      <c r="O121" s="6"/>
      <c r="P121" s="6"/>
      <c r="Q121" s="47">
        <f t="shared" si="1"/>
        <v>23.74</v>
      </c>
      <c r="R121" s="47">
        <f>IFERROR(AVERAGE(F121,H121,J121,L121,N121,P121),"")</f>
        <v>23.99</v>
      </c>
      <c r="S121" s="48">
        <f>IFERROR(Table_PV_April_2011[[#This Row],[Gemiddelde 2026]]/Table_PV_April_2011[[#This Row],[Gemiddelde 2025]]-1,"")</f>
        <v>-1.0421008753647376E-2</v>
      </c>
    </row>
    <row r="122" spans="1:19" ht="15.75" x14ac:dyDescent="0.25">
      <c r="A122" s="5">
        <v>120</v>
      </c>
      <c r="B122" s="22" t="s">
        <v>147</v>
      </c>
      <c r="C122" s="24" t="s">
        <v>148</v>
      </c>
      <c r="D122" s="26" t="s">
        <v>149</v>
      </c>
      <c r="E122" s="40">
        <v>69.989999999999995</v>
      </c>
      <c r="F122" s="19">
        <v>69.989999999999995</v>
      </c>
      <c r="G122" s="19"/>
      <c r="H122" s="6"/>
      <c r="I122" s="6">
        <v>50.88</v>
      </c>
      <c r="J122" s="6"/>
      <c r="K122" s="6"/>
      <c r="L122" s="6"/>
      <c r="M122" s="6"/>
      <c r="N122" s="6">
        <v>67.989999999999995</v>
      </c>
      <c r="O122" s="6"/>
      <c r="P122" s="6"/>
      <c r="Q122" s="47">
        <f t="shared" si="1"/>
        <v>60.435000000000002</v>
      </c>
      <c r="R122" s="47">
        <f>IFERROR(AVERAGE(F122,H122,J122,L122,N122,P122),"")</f>
        <v>68.989999999999995</v>
      </c>
      <c r="S122" s="48">
        <f>IFERROR(Table_PV_April_2011[[#This Row],[Gemiddelde 2026]]/Table_PV_April_2011[[#This Row],[Gemiddelde 2025]]-1,"")</f>
        <v>-0.12400347876503837</v>
      </c>
    </row>
    <row r="123" spans="1:19" ht="15.75" x14ac:dyDescent="0.25">
      <c r="A123" s="5">
        <v>121</v>
      </c>
      <c r="B123" s="21" t="s">
        <v>147</v>
      </c>
      <c r="C123" s="23" t="s">
        <v>150</v>
      </c>
      <c r="D123" s="25" t="s">
        <v>149</v>
      </c>
      <c r="E123" s="39">
        <v>119.99</v>
      </c>
      <c r="F123" s="19">
        <v>119.99</v>
      </c>
      <c r="G123" s="19"/>
      <c r="H123" s="6"/>
      <c r="I123" s="6"/>
      <c r="J123" s="6"/>
      <c r="K123" s="6"/>
      <c r="L123" s="6"/>
      <c r="M123" s="6"/>
      <c r="N123" s="6">
        <v>99.99</v>
      </c>
      <c r="O123" s="6"/>
      <c r="P123" s="6"/>
      <c r="Q123" s="47">
        <f t="shared" si="1"/>
        <v>119.99</v>
      </c>
      <c r="R123" s="47">
        <f>IFERROR(AVERAGE(F123,H123,J123,L123,N123,P123),"")</f>
        <v>109.99</v>
      </c>
      <c r="S123" s="48">
        <f>IFERROR(Table_PV_April_2011[[#This Row],[Gemiddelde 2026]]/Table_PV_April_2011[[#This Row],[Gemiddelde 2025]]-1,"")</f>
        <v>9.0917356123283888E-2</v>
      </c>
    </row>
    <row r="124" spans="1:19" ht="15.75" x14ac:dyDescent="0.25">
      <c r="A124" s="5">
        <v>122</v>
      </c>
      <c r="B124" s="22" t="s">
        <v>147</v>
      </c>
      <c r="C124" s="24" t="s">
        <v>151</v>
      </c>
      <c r="D124" s="26" t="s">
        <v>149</v>
      </c>
      <c r="E124" s="40">
        <v>119.99</v>
      </c>
      <c r="F124" s="19">
        <v>119.99</v>
      </c>
      <c r="G124" s="19"/>
      <c r="H124" s="6"/>
      <c r="I124" s="6">
        <v>90.1</v>
      </c>
      <c r="J124" s="6"/>
      <c r="K124" s="6"/>
      <c r="L124" s="6"/>
      <c r="M124" s="6"/>
      <c r="N124" s="6">
        <v>99.99</v>
      </c>
      <c r="O124" s="6"/>
      <c r="P124" s="6"/>
      <c r="Q124" s="47">
        <f t="shared" si="1"/>
        <v>105.04499999999999</v>
      </c>
      <c r="R124" s="47">
        <f>IFERROR(AVERAGE(F124,H124,J124,L124,N124,P124),"")</f>
        <v>109.99</v>
      </c>
      <c r="S124" s="48">
        <f>IFERROR(Table_PV_April_2011[[#This Row],[Gemiddelde 2026]]/Table_PV_April_2011[[#This Row],[Gemiddelde 2025]]-1,"")</f>
        <v>-4.4958632602963955E-2</v>
      </c>
    </row>
    <row r="125" spans="1:19" ht="15.75" x14ac:dyDescent="0.25">
      <c r="A125" s="5">
        <v>123</v>
      </c>
      <c r="B125" s="31" t="s">
        <v>152</v>
      </c>
      <c r="C125" s="33" t="s">
        <v>153</v>
      </c>
      <c r="D125" s="31" t="s">
        <v>154</v>
      </c>
      <c r="E125" s="81">
        <v>26.49</v>
      </c>
      <c r="F125" s="19">
        <v>34.99</v>
      </c>
      <c r="G125" s="19">
        <v>29.15</v>
      </c>
      <c r="H125" s="6">
        <v>29.15</v>
      </c>
      <c r="I125" s="6"/>
      <c r="J125" s="6"/>
      <c r="K125" s="6"/>
      <c r="L125" s="6"/>
      <c r="M125" s="6"/>
      <c r="N125" s="6">
        <v>26.99</v>
      </c>
      <c r="O125" s="6"/>
      <c r="P125" s="6"/>
      <c r="Q125" s="47">
        <f t="shared" si="1"/>
        <v>27.82</v>
      </c>
      <c r="R125" s="47">
        <f>IFERROR(AVERAGE(F125,H125,J125,L125,N125,P125),"")</f>
        <v>30.376666666666665</v>
      </c>
      <c r="S125" s="48">
        <f>IFERROR(Table_PV_April_2011[[#This Row],[Gemiddelde 2026]]/Table_PV_April_2011[[#This Row],[Gemiddelde 2025]]-1,"")</f>
        <v>-8.41654778887303E-2</v>
      </c>
    </row>
    <row r="126" spans="1:19" ht="15.75" x14ac:dyDescent="0.25">
      <c r="A126" s="5">
        <v>124</v>
      </c>
      <c r="B126" s="22" t="s">
        <v>152</v>
      </c>
      <c r="C126" s="24" t="s">
        <v>155</v>
      </c>
      <c r="D126" s="22" t="s">
        <v>156</v>
      </c>
      <c r="E126" s="81">
        <v>31.99</v>
      </c>
      <c r="F126" s="19">
        <v>38.99</v>
      </c>
      <c r="G126" s="19">
        <v>50.35</v>
      </c>
      <c r="H126" s="6">
        <v>50.35</v>
      </c>
      <c r="I126" s="6"/>
      <c r="J126" s="6"/>
      <c r="K126" s="6"/>
      <c r="L126" s="6"/>
      <c r="M126" s="6"/>
      <c r="N126" s="6"/>
      <c r="O126" s="6"/>
      <c r="P126" s="6"/>
      <c r="Q126" s="47">
        <f t="shared" si="1"/>
        <v>41.17</v>
      </c>
      <c r="R126" s="47">
        <f>IFERROR(AVERAGE(F126,H126,J126,L126,N126,P126),"")</f>
        <v>44.67</v>
      </c>
      <c r="S126" s="48">
        <f>IFERROR(Table_PV_April_2011[[#This Row],[Gemiddelde 2026]]/Table_PV_April_2011[[#This Row],[Gemiddelde 2025]]-1,"")</f>
        <v>-7.8352361764047473E-2</v>
      </c>
    </row>
    <row r="127" spans="1:19" ht="15.75" x14ac:dyDescent="0.25">
      <c r="A127" s="5">
        <v>125</v>
      </c>
      <c r="B127" s="31" t="s">
        <v>157</v>
      </c>
      <c r="C127" s="33"/>
      <c r="D127" s="31" t="s">
        <v>158</v>
      </c>
      <c r="E127" s="81">
        <v>20.99</v>
      </c>
      <c r="F127" s="19">
        <v>22.99</v>
      </c>
      <c r="G127" s="19">
        <v>59.36</v>
      </c>
      <c r="H127" s="6"/>
      <c r="I127" s="6"/>
      <c r="J127" s="6"/>
      <c r="K127" s="6"/>
      <c r="L127" s="6"/>
      <c r="M127" s="6"/>
      <c r="N127" s="6">
        <v>19.989999999999998</v>
      </c>
      <c r="O127" s="6"/>
      <c r="P127" s="6"/>
      <c r="Q127" s="47">
        <f t="shared" si="1"/>
        <v>40.174999999999997</v>
      </c>
      <c r="R127" s="47">
        <f>IFERROR(AVERAGE(F127,H127,J127,L127,N127,P127),"")</f>
        <v>21.49</v>
      </c>
      <c r="S127" s="48">
        <f>IFERROR(Table_PV_April_2011[[#This Row],[Gemiddelde 2026]]/Table_PV_April_2011[[#This Row],[Gemiddelde 2025]]-1,"")</f>
        <v>0.86947417403443472</v>
      </c>
    </row>
    <row r="128" spans="1:19" ht="15.75" x14ac:dyDescent="0.25">
      <c r="A128" s="5">
        <v>126</v>
      </c>
      <c r="B128" s="30" t="s">
        <v>157</v>
      </c>
      <c r="C128" s="32"/>
      <c r="D128" s="30" t="s">
        <v>159</v>
      </c>
      <c r="E128" s="41">
        <v>49.99</v>
      </c>
      <c r="F128" s="19">
        <v>49.99</v>
      </c>
      <c r="G128" s="19">
        <v>51.49</v>
      </c>
      <c r="H128" s="6"/>
      <c r="I128" s="6"/>
      <c r="J128" s="6"/>
      <c r="K128" s="6"/>
      <c r="L128" s="6"/>
      <c r="M128" s="83">
        <v>39.99</v>
      </c>
      <c r="N128" s="6">
        <v>49.99</v>
      </c>
      <c r="O128" s="6"/>
      <c r="P128" s="6"/>
      <c r="Q128" s="47">
        <f t="shared" si="1"/>
        <v>47.156666666666666</v>
      </c>
      <c r="R128" s="47">
        <f>IFERROR(AVERAGE(F128,H128,J128,L128,N128,P128),"")</f>
        <v>49.99</v>
      </c>
      <c r="S128" s="48">
        <f>IFERROR(Table_PV_April_2011[[#This Row],[Gemiddelde 2026]]/Table_PV_April_2011[[#This Row],[Gemiddelde 2025]]-1,"")</f>
        <v>-5.6678002267120164E-2</v>
      </c>
    </row>
    <row r="129" spans="1:19" ht="15.75" x14ac:dyDescent="0.25">
      <c r="A129" s="5">
        <v>127</v>
      </c>
      <c r="B129" s="21" t="s">
        <v>160</v>
      </c>
      <c r="C129" s="23" t="s">
        <v>161</v>
      </c>
      <c r="D129" s="21" t="s">
        <v>162</v>
      </c>
      <c r="E129" s="79">
        <v>17.239999999999998</v>
      </c>
      <c r="F129" s="19">
        <v>16.989999999999998</v>
      </c>
      <c r="G129" s="19"/>
      <c r="H129" s="6"/>
      <c r="I129" s="6">
        <v>50</v>
      </c>
      <c r="J129" s="6">
        <v>50</v>
      </c>
      <c r="K129" s="6"/>
      <c r="L129" s="6">
        <v>27.95</v>
      </c>
      <c r="M129" s="6"/>
      <c r="N129" s="6"/>
      <c r="O129" s="6"/>
      <c r="P129" s="6"/>
      <c r="Q129" s="47">
        <f t="shared" si="1"/>
        <v>33.619999999999997</v>
      </c>
      <c r="R129" s="47">
        <f>IFERROR(AVERAGE(F129,H129,J129,L129,N129,P129),"")</f>
        <v>31.646666666666665</v>
      </c>
      <c r="S129" s="48">
        <f>IFERROR(Table_PV_April_2011[[#This Row],[Gemiddelde 2026]]/Table_PV_April_2011[[#This Row],[Gemiddelde 2025]]-1,"")</f>
        <v>6.2355171687381583E-2</v>
      </c>
    </row>
    <row r="130" spans="1:19" ht="15.75" x14ac:dyDescent="0.25">
      <c r="A130" s="5">
        <v>128</v>
      </c>
      <c r="B130" s="22" t="s">
        <v>163</v>
      </c>
      <c r="C130" s="24" t="s">
        <v>13</v>
      </c>
      <c r="D130" s="22" t="s">
        <v>49</v>
      </c>
      <c r="E130" s="40">
        <v>37.49</v>
      </c>
      <c r="F130" s="19"/>
      <c r="G130" s="19"/>
      <c r="H130" s="6"/>
      <c r="I130" s="6"/>
      <c r="J130" s="6"/>
      <c r="K130" s="6"/>
      <c r="L130" s="6"/>
      <c r="M130" s="6">
        <v>38.99</v>
      </c>
      <c r="N130" s="6">
        <v>38.99</v>
      </c>
      <c r="O130" s="6"/>
      <c r="P130" s="6"/>
      <c r="Q130" s="47">
        <f t="shared" si="1"/>
        <v>38.24</v>
      </c>
      <c r="R130" s="47">
        <f>IFERROR(AVERAGE(F130,H130,J130,L130,N130,P130),"")</f>
        <v>38.99</v>
      </c>
      <c r="S130" s="48">
        <f>IFERROR(Table_PV_April_2011[[#This Row],[Gemiddelde 2026]]/Table_PV_April_2011[[#This Row],[Gemiddelde 2025]]-1,"")</f>
        <v>-1.9235701461913335E-2</v>
      </c>
    </row>
    <row r="131" spans="1:19" ht="15.75" x14ac:dyDescent="0.25">
      <c r="A131" s="5">
        <v>129</v>
      </c>
      <c r="B131" s="21" t="s">
        <v>163</v>
      </c>
      <c r="C131" s="23" t="s">
        <v>164</v>
      </c>
      <c r="D131" s="21" t="s">
        <v>49</v>
      </c>
      <c r="E131" s="39">
        <v>47.9</v>
      </c>
      <c r="F131" s="19"/>
      <c r="G131" s="19"/>
      <c r="H131" s="6"/>
      <c r="I131" s="6"/>
      <c r="J131" s="6"/>
      <c r="K131" s="6"/>
      <c r="L131" s="6"/>
      <c r="M131" s="6">
        <v>48.99</v>
      </c>
      <c r="N131" s="6">
        <v>48.99</v>
      </c>
      <c r="O131" s="6"/>
      <c r="P131" s="6"/>
      <c r="Q131" s="47">
        <f t="shared" si="1"/>
        <v>48.445</v>
      </c>
      <c r="R131" s="47">
        <f>IFERROR(AVERAGE(F131,H131,J131,L131,N131,P131),"")</f>
        <v>48.99</v>
      </c>
      <c r="S131" s="48">
        <f>IFERROR(Table_PV_April_2011[[#This Row],[Gemiddelde 2026]]/Table_PV_April_2011[[#This Row],[Gemiddelde 2025]]-1,"")</f>
        <v>-1.1124719330475652E-2</v>
      </c>
    </row>
    <row r="132" spans="1:19" ht="15.75" x14ac:dyDescent="0.25">
      <c r="A132" s="5">
        <v>130</v>
      </c>
      <c r="B132" s="22" t="s">
        <v>163</v>
      </c>
      <c r="C132" s="24" t="s">
        <v>50</v>
      </c>
      <c r="D132" s="22" t="s">
        <v>49</v>
      </c>
      <c r="E132" s="40">
        <v>57.49</v>
      </c>
      <c r="F132" s="19"/>
      <c r="G132" s="19"/>
      <c r="H132" s="6"/>
      <c r="I132" s="6"/>
      <c r="J132" s="6"/>
      <c r="K132" s="6"/>
      <c r="L132" s="6"/>
      <c r="M132" s="6">
        <v>58.99</v>
      </c>
      <c r="N132" s="6">
        <v>58.99</v>
      </c>
      <c r="O132" s="6"/>
      <c r="P132" s="6"/>
      <c r="Q132" s="47">
        <f t="shared" ref="Q132:Q136" si="2">IFERROR(AVERAGE(E132,G132,I132,K132,M132,O132),"")</f>
        <v>58.24</v>
      </c>
      <c r="R132" s="47">
        <f>IFERROR(AVERAGE(F132,H132,J132,L132,N132,P132),"")</f>
        <v>58.99</v>
      </c>
      <c r="S132" s="48">
        <f>IFERROR(Table_PV_April_2011[[#This Row],[Gemiddelde 2026]]/Table_PV_April_2011[[#This Row],[Gemiddelde 2025]]-1,"")</f>
        <v>-1.2714019325309356E-2</v>
      </c>
    </row>
    <row r="133" spans="1:19" ht="15.75" x14ac:dyDescent="0.25">
      <c r="A133" s="5">
        <v>131</v>
      </c>
      <c r="B133" s="21" t="s">
        <v>163</v>
      </c>
      <c r="C133" s="23" t="s">
        <v>52</v>
      </c>
      <c r="D133" s="21" t="s">
        <v>49</v>
      </c>
      <c r="E133" s="39">
        <v>67.489999999999995</v>
      </c>
      <c r="F133" s="19"/>
      <c r="G133" s="19"/>
      <c r="H133" s="6"/>
      <c r="I133" s="6"/>
      <c r="J133" s="6"/>
      <c r="K133" s="6"/>
      <c r="L133" s="6"/>
      <c r="M133" s="6">
        <v>68.989999999999995</v>
      </c>
      <c r="N133" s="6">
        <v>68.989999999999995</v>
      </c>
      <c r="O133" s="6"/>
      <c r="P133" s="6"/>
      <c r="Q133" s="47">
        <f t="shared" si="2"/>
        <v>68.239999999999995</v>
      </c>
      <c r="R133" s="47">
        <f>IFERROR(AVERAGE(F133,H133,J133,L133,N133,P133),"")</f>
        <v>68.989999999999995</v>
      </c>
      <c r="S133" s="48">
        <f>IFERROR(Table_PV_April_2011[[#This Row],[Gemiddelde 2026]]/Table_PV_April_2011[[#This Row],[Gemiddelde 2025]]-1,"")</f>
        <v>-1.0871140745035479E-2</v>
      </c>
    </row>
    <row r="134" spans="1:19" ht="15.75" x14ac:dyDescent="0.25">
      <c r="A134" s="5">
        <v>132</v>
      </c>
      <c r="B134" s="22" t="s">
        <v>167</v>
      </c>
      <c r="C134" s="24" t="s">
        <v>165</v>
      </c>
      <c r="D134" s="22" t="s">
        <v>49</v>
      </c>
      <c r="E134" s="40">
        <v>77.489999999999995</v>
      </c>
      <c r="F134" s="19"/>
      <c r="G134" s="19"/>
      <c r="H134" s="6"/>
      <c r="I134" s="6"/>
      <c r="J134" s="6"/>
      <c r="K134" s="6"/>
      <c r="L134" s="6"/>
      <c r="M134" s="6">
        <v>78.989999999999995</v>
      </c>
      <c r="N134" s="6">
        <v>78.989999999999995</v>
      </c>
      <c r="O134" s="6"/>
      <c r="P134" s="6"/>
      <c r="Q134" s="47">
        <f t="shared" si="2"/>
        <v>78.239999999999995</v>
      </c>
      <c r="R134" s="47">
        <f>IFERROR(AVERAGE(F134,H134,J134,L134,N134,P134),"")</f>
        <v>78.989999999999995</v>
      </c>
      <c r="S134" s="48">
        <f>IFERROR(Table_PV_April_2011[[#This Row],[Gemiddelde 2026]]/Table_PV_April_2011[[#This Row],[Gemiddelde 2025]]-1,"")</f>
        <v>-9.4948727687048651E-3</v>
      </c>
    </row>
    <row r="135" spans="1:19" ht="15.75" x14ac:dyDescent="0.25">
      <c r="A135" s="5">
        <v>133</v>
      </c>
      <c r="B135" s="31" t="s">
        <v>163</v>
      </c>
      <c r="C135" s="33" t="s">
        <v>10</v>
      </c>
      <c r="D135" s="62" t="s">
        <v>49</v>
      </c>
      <c r="E135" s="63">
        <v>27.49</v>
      </c>
      <c r="F135" s="19"/>
      <c r="G135" s="19"/>
      <c r="H135" s="6"/>
      <c r="I135" s="6"/>
      <c r="J135" s="6"/>
      <c r="K135" s="6"/>
      <c r="L135" s="6"/>
      <c r="M135" s="6"/>
      <c r="N135" s="6">
        <v>28.99</v>
      </c>
      <c r="O135" s="6"/>
      <c r="P135" s="6"/>
      <c r="Q135" s="47">
        <f t="shared" si="2"/>
        <v>27.49</v>
      </c>
      <c r="R135" s="47">
        <f>IFERROR(AVERAGE(F135,H135,J135,L135,N135,P135),"")</f>
        <v>28.99</v>
      </c>
      <c r="S135" s="48">
        <f>IFERROR(Table_PV_April_2011[[#This Row],[Gemiddelde 2026]]/Table_PV_April_2011[[#This Row],[Gemiddelde 2025]]-1,"")</f>
        <v>-5.1741979993101039E-2</v>
      </c>
    </row>
    <row r="136" spans="1:19" ht="15.75" x14ac:dyDescent="0.25">
      <c r="A136" s="5">
        <v>134</v>
      </c>
      <c r="B136" s="30" t="s">
        <v>166</v>
      </c>
      <c r="C136" s="32" t="s">
        <v>165</v>
      </c>
      <c r="D136" s="30" t="s">
        <v>49</v>
      </c>
      <c r="E136" s="41">
        <v>59.99</v>
      </c>
      <c r="F136" s="19"/>
      <c r="G136" s="87">
        <v>58.95</v>
      </c>
      <c r="H136" s="6">
        <v>67.58</v>
      </c>
      <c r="I136" s="6">
        <v>65</v>
      </c>
      <c r="J136" s="6"/>
      <c r="K136" s="6"/>
      <c r="L136" s="6"/>
      <c r="M136" s="83">
        <v>61.99</v>
      </c>
      <c r="N136" s="6">
        <v>62.99</v>
      </c>
      <c r="O136" s="6"/>
      <c r="P136" s="6"/>
      <c r="Q136" s="47">
        <f t="shared" si="2"/>
        <v>61.482500000000002</v>
      </c>
      <c r="R136" s="47">
        <f>IFERROR(AVERAGE(F136,H136,J136,L136,N136,P136),"")</f>
        <v>65.284999999999997</v>
      </c>
      <c r="S136" s="48">
        <f>IFERROR(Table_PV_April_2011[[#This Row],[Gemiddelde 2026]]/Table_PV_April_2011[[#This Row],[Gemiddelde 2025]]-1,"")</f>
        <v>-5.8244619744198478E-2</v>
      </c>
    </row>
    <row r="137" spans="1:19" s="4" customFormat="1" ht="14.25" customHeight="1" x14ac:dyDescent="0.2">
      <c r="A137" s="13" t="s">
        <v>5</v>
      </c>
      <c r="B137" s="14"/>
      <c r="C137" s="13"/>
      <c r="D137" s="18"/>
      <c r="E137" s="15">
        <f t="shared" ref="E137:P137" si="3">SUBTOTAL(109,E3:E136)</f>
        <v>6498.8299999999917</v>
      </c>
      <c r="F137" s="15">
        <f t="shared" si="3"/>
        <v>3597.6599999999953</v>
      </c>
      <c r="G137" s="15">
        <f t="shared" si="3"/>
        <v>2380.58</v>
      </c>
      <c r="H137" s="15">
        <f t="shared" si="3"/>
        <v>3066.5799999999995</v>
      </c>
      <c r="I137" s="15">
        <f t="shared" si="3"/>
        <v>1283.8699999999999</v>
      </c>
      <c r="J137" s="15">
        <f t="shared" si="3"/>
        <v>882.24</v>
      </c>
      <c r="K137" s="15">
        <f t="shared" si="3"/>
        <v>3633.7299999999987</v>
      </c>
      <c r="L137" s="15">
        <f t="shared" si="3"/>
        <v>1657.7900000000004</v>
      </c>
      <c r="M137" s="15">
        <f t="shared" si="3"/>
        <v>4776.5399999999936</v>
      </c>
      <c r="N137" s="15">
        <f t="shared" si="3"/>
        <v>4769.9399999999887</v>
      </c>
      <c r="O137" s="15">
        <f t="shared" si="3"/>
        <v>1932.7500000000002</v>
      </c>
      <c r="P137" s="15">
        <f t="shared" si="3"/>
        <v>1951.65</v>
      </c>
      <c r="Q137" s="6"/>
      <c r="R137" s="6"/>
      <c r="S137" s="48"/>
    </row>
    <row r="138" spans="1:19" ht="12.75" x14ac:dyDescent="0.2">
      <c r="A138" s="16" t="s">
        <v>6</v>
      </c>
      <c r="B138" s="17"/>
      <c r="C138" s="17"/>
      <c r="D138" s="18"/>
      <c r="E138" s="6">
        <f t="shared" ref="E138:S138" si="4">AVERAGE(E3:E136)</f>
        <v>56.024396551724067</v>
      </c>
      <c r="F138" s="6">
        <f t="shared" si="4"/>
        <v>49.283013698630072</v>
      </c>
      <c r="G138" s="6">
        <f t="shared" si="4"/>
        <v>43.283272727272724</v>
      </c>
      <c r="H138" s="6">
        <f t="shared" si="4"/>
        <v>40.88773333333333</v>
      </c>
      <c r="I138" s="6">
        <f t="shared" si="4"/>
        <v>42.795666666666662</v>
      </c>
      <c r="J138" s="6">
        <f t="shared" si="4"/>
        <v>36.76</v>
      </c>
      <c r="K138" s="6">
        <f t="shared" si="4"/>
        <v>86.517380952380918</v>
      </c>
      <c r="L138" s="6">
        <f t="shared" si="4"/>
        <v>66.311600000000013</v>
      </c>
      <c r="M138" s="6">
        <f t="shared" si="4"/>
        <v>56.194588235294042</v>
      </c>
      <c r="N138" s="6">
        <f t="shared" si="4"/>
        <v>46.31009708737853</v>
      </c>
      <c r="O138" s="6">
        <f t="shared" si="4"/>
        <v>60.398437500000007</v>
      </c>
      <c r="P138" s="6">
        <f t="shared" si="4"/>
        <v>60.989062500000003</v>
      </c>
      <c r="Q138" s="6">
        <f t="shared" si="4"/>
        <v>59.305914728682133</v>
      </c>
      <c r="R138" s="6">
        <f t="shared" si="4"/>
        <v>53.864720149253706</v>
      </c>
      <c r="S138" s="49">
        <f t="shared" si="4"/>
        <v>0.11410447488234224</v>
      </c>
    </row>
    <row r="139" spans="1:19" x14ac:dyDescent="0.2">
      <c r="A139" s="64"/>
      <c r="B139" s="65" t="s">
        <v>4</v>
      </c>
      <c r="C139" s="64"/>
      <c r="D139" s="64"/>
      <c r="E139" s="64">
        <f t="shared" ref="E139:P139" si="5">COUNTA(E3:E136)</f>
        <v>116</v>
      </c>
      <c r="F139" s="64">
        <f t="shared" si="5"/>
        <v>73</v>
      </c>
      <c r="G139" s="64">
        <f t="shared" si="5"/>
        <v>55</v>
      </c>
      <c r="H139" s="64">
        <f t="shared" si="5"/>
        <v>75</v>
      </c>
      <c r="I139" s="64">
        <f t="shared" si="5"/>
        <v>30</v>
      </c>
      <c r="J139" s="64">
        <f t="shared" si="5"/>
        <v>24</v>
      </c>
      <c r="K139" s="64">
        <f t="shared" si="5"/>
        <v>42</v>
      </c>
      <c r="L139" s="64">
        <f t="shared" si="5"/>
        <v>25</v>
      </c>
      <c r="M139" s="64">
        <f t="shared" si="5"/>
        <v>85</v>
      </c>
      <c r="N139" s="64">
        <f t="shared" si="5"/>
        <v>103</v>
      </c>
      <c r="O139" s="64">
        <f t="shared" si="5"/>
        <v>32</v>
      </c>
      <c r="P139" s="64">
        <f t="shared" si="5"/>
        <v>32</v>
      </c>
      <c r="Q139" s="46"/>
      <c r="R139" s="46"/>
      <c r="S139" s="46"/>
    </row>
    <row r="140" spans="1:19" x14ac:dyDescent="0.2">
      <c r="A140" s="66"/>
      <c r="B140" s="67" t="s">
        <v>189</v>
      </c>
      <c r="C140" s="68"/>
      <c r="D140" s="69"/>
      <c r="E140" s="70">
        <v>49</v>
      </c>
      <c r="F140" s="70"/>
      <c r="G140" s="70">
        <v>21</v>
      </c>
      <c r="H140" s="70"/>
      <c r="I140" s="70">
        <v>3</v>
      </c>
      <c r="J140" s="70"/>
      <c r="K140" s="70">
        <v>8</v>
      </c>
      <c r="L140" s="70"/>
      <c r="M140" s="70">
        <v>47</v>
      </c>
      <c r="N140" s="70"/>
      <c r="O140" s="70">
        <v>5</v>
      </c>
      <c r="P140" s="70"/>
      <c r="Q140" s="68"/>
      <c r="R140" s="68"/>
      <c r="S140" s="68"/>
    </row>
    <row r="141" spans="1:19" x14ac:dyDescent="0.2">
      <c r="A141" s="71"/>
      <c r="B141" s="72" t="s">
        <v>190</v>
      </c>
      <c r="C141" s="73"/>
      <c r="D141" s="74" t="s">
        <v>7</v>
      </c>
      <c r="E141" s="75">
        <v>17</v>
      </c>
      <c r="F141" s="75"/>
      <c r="G141" s="75">
        <v>2</v>
      </c>
      <c r="H141" s="75"/>
      <c r="I141" s="75">
        <v>0</v>
      </c>
      <c r="J141" s="75"/>
      <c r="K141" s="75">
        <v>2</v>
      </c>
      <c r="L141" s="75"/>
      <c r="M141" s="75">
        <v>9</v>
      </c>
      <c r="N141" s="75"/>
      <c r="O141" s="75">
        <v>10</v>
      </c>
      <c r="P141" s="75"/>
      <c r="Q141" s="73"/>
      <c r="R141" s="73"/>
      <c r="S141" s="73"/>
    </row>
    <row r="142" spans="1:19" x14ac:dyDescent="0.2">
      <c r="G142" s="2"/>
    </row>
    <row r="143" spans="1:19" ht="12.75" x14ac:dyDescent="0.2">
      <c r="B143" s="52" t="s">
        <v>172</v>
      </c>
      <c r="C143" s="52"/>
      <c r="D143" s="53"/>
      <c r="E143" s="52"/>
    </row>
    <row r="144" spans="1:19" x14ac:dyDescent="0.2">
      <c r="G144" s="2"/>
    </row>
  </sheetData>
  <mergeCells count="1">
    <mergeCell ref="A1:S1"/>
  </mergeCells>
  <phoneticPr fontId="0" type="noConversion"/>
  <conditionalFormatting sqref="S3:S136">
    <cfRule type="cellIs" dxfId="20" priority="1" operator="lessThan">
      <formula>0</formula>
    </cfRule>
    <cfRule type="cellIs" dxfId="19" priority="3" operator="between">
      <formula>0</formula>
      <formula>100</formula>
    </cfRule>
  </conditionalFormatting>
  <pageMargins left="0" right="0" top="0.25" bottom="0.25" header="0.05" footer="0.05"/>
  <pageSetup paperSize="9" orientation="landscape" horizontalDpi="300" verticalDpi="300" r:id="rId1"/>
  <headerFooter alignWithMargins="0"/>
  <ignoredErrors>
    <ignoredError sqref="Q3:S3 Q4:S4 Q5:S23 Q24:S49 Q50:S79 Q80:S108 Q109:S13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2018-11-20T20:12:13Z</cp:lastPrinted>
  <dcterms:created xsi:type="dcterms:W3CDTF">2004-02-02T17:42:43Z</dcterms:created>
  <dcterms:modified xsi:type="dcterms:W3CDTF">2026-05-20T15:37:14Z</dcterms:modified>
</cp:coreProperties>
</file>